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neDrive\Desktop\"/>
    </mc:Choice>
  </mc:AlternateContent>
  <xr:revisionPtr revIDLastSave="0" documentId="13_ncr:1_{76B99D64-BACE-4C16-BA72-E0E7511EAB15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Календар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7" i="2" l="1"/>
  <c r="M67" i="2"/>
  <c r="U22" i="2"/>
  <c r="U20" i="2" l="1"/>
  <c r="U19" i="2"/>
  <c r="U18" i="2"/>
  <c r="U17" i="2"/>
  <c r="U15" i="2"/>
  <c r="U14" i="2"/>
  <c r="U13" i="2"/>
  <c r="U16" i="2"/>
  <c r="N77" i="2"/>
  <c r="U65" i="2"/>
  <c r="M65" i="2"/>
  <c r="U58" i="2"/>
  <c r="M58" i="2"/>
  <c r="U28" i="2"/>
  <c r="U32" i="2"/>
  <c r="R77" i="2" l="1"/>
  <c r="Q77" i="2"/>
  <c r="P77" i="2"/>
  <c r="O77" i="2"/>
  <c r="U63" i="2" l="1"/>
  <c r="M63" i="2"/>
  <c r="U55" i="2" l="1"/>
  <c r="M55" i="2"/>
  <c r="U52" i="2"/>
  <c r="M52" i="2"/>
  <c r="U48" i="2"/>
  <c r="M48" i="2"/>
  <c r="U47" i="2"/>
  <c r="U43" i="2"/>
  <c r="U42" i="2"/>
  <c r="U40" i="2"/>
  <c r="U38" i="2"/>
  <c r="U35" i="2"/>
  <c r="U33" i="2"/>
  <c r="U36" i="2"/>
  <c r="M36" i="2"/>
  <c r="U37" i="2"/>
  <c r="U25" i="2"/>
  <c r="U21" i="2"/>
  <c r="M21" i="2"/>
  <c r="U69" i="2" l="1"/>
  <c r="M59" i="2" l="1"/>
  <c r="M57" i="2"/>
  <c r="U59" i="2"/>
  <c r="U57" i="2"/>
  <c r="U76" i="2"/>
  <c r="U75" i="2" l="1"/>
  <c r="M75" i="2"/>
  <c r="M76" i="2" l="1"/>
  <c r="U72" i="2"/>
  <c r="M72" i="2"/>
  <c r="U44" i="2" l="1"/>
  <c r="U45" i="2"/>
  <c r="U74" i="2" l="1"/>
  <c r="M74" i="2"/>
  <c r="U73" i="2"/>
  <c r="M73" i="2"/>
  <c r="U70" i="2"/>
  <c r="M70" i="2"/>
  <c r="M69" i="2"/>
  <c r="U66" i="2"/>
  <c r="M66" i="2"/>
  <c r="U64" i="2"/>
  <c r="M64" i="2"/>
  <c r="U62" i="2"/>
  <c r="M62" i="2"/>
  <c r="U61" i="2"/>
  <c r="M61" i="2"/>
  <c r="U60" i="2"/>
  <c r="M60" i="2"/>
  <c r="U56" i="2"/>
  <c r="M56" i="2"/>
  <c r="U54" i="2"/>
  <c r="M54" i="2"/>
  <c r="U53" i="2"/>
  <c r="M53" i="2"/>
  <c r="U51" i="2"/>
  <c r="M51" i="2"/>
  <c r="U50" i="2"/>
  <c r="M50" i="2"/>
  <c r="U49" i="2"/>
  <c r="M49" i="2"/>
  <c r="U46" i="2"/>
  <c r="U41" i="2"/>
  <c r="U39" i="2"/>
  <c r="M39" i="2"/>
  <c r="U68" i="2" l="1"/>
  <c r="M68" i="2"/>
  <c r="U34" i="2"/>
  <c r="U31" i="2"/>
  <c r="U30" i="2"/>
  <c r="U29" i="2"/>
  <c r="U27" i="2"/>
  <c r="M27" i="2"/>
  <c r="U26" i="2"/>
  <c r="U24" i="2"/>
  <c r="U71" i="2"/>
  <c r="M71" i="2"/>
  <c r="U23" i="2"/>
  <c r="U77" i="2" l="1"/>
  <c r="XEB12" i="2"/>
</calcChain>
</file>

<file path=xl/sharedStrings.xml><?xml version="1.0" encoding="utf-8"?>
<sst xmlns="http://schemas.openxmlformats.org/spreadsheetml/2006/main" count="351" uniqueCount="125">
  <si>
    <t>ПОГОДЖУЮ</t>
  </si>
  <si>
    <t>Директор Департаменту молоді та спорту</t>
  </si>
  <si>
    <t>виконавчого органу Київської міської ради</t>
  </si>
  <si>
    <t>(Київської міської державної адміністрації)</t>
  </si>
  <si>
    <t>__________________</t>
  </si>
  <si>
    <t>№</t>
  </si>
  <si>
    <t>Назва заходу</t>
  </si>
  <si>
    <t>Термін заходу</t>
  </si>
  <si>
    <t>Місце проведення</t>
  </si>
  <si>
    <t>Організатори заходу</t>
  </si>
  <si>
    <t>Кількість учасників</t>
  </si>
  <si>
    <t>Сума</t>
  </si>
  <si>
    <t>Початок</t>
  </si>
  <si>
    <t>Закінчення</t>
  </si>
  <si>
    <t>тренерів</t>
  </si>
  <si>
    <t>Харчування</t>
  </si>
  <si>
    <t>Проїзд</t>
  </si>
  <si>
    <t>ЗАГАЛЬНА СУМА:</t>
  </si>
  <si>
    <t>Учасники заходу</t>
  </si>
  <si>
    <t>суддів</t>
  </si>
  <si>
    <t>Проживання</t>
  </si>
  <si>
    <t xml:space="preserve"> Добові</t>
  </si>
  <si>
    <t>Оренда</t>
  </si>
  <si>
    <t>Призи, придбання</t>
  </si>
  <si>
    <t>Послуги</t>
  </si>
  <si>
    <t>спорстменів</t>
  </si>
  <si>
    <t>ФЛАУ мінмолодьспорт, ФЛАК</t>
  </si>
  <si>
    <t>ФЛАУ мінмолодьспорт</t>
  </si>
  <si>
    <t>Камянець Подільський</t>
  </si>
  <si>
    <t>разом</t>
  </si>
  <si>
    <t>збірна команда міста</t>
  </si>
  <si>
    <t>вид змагань</t>
  </si>
  <si>
    <t>всеукраїнські змагання</t>
  </si>
  <si>
    <t>Чемпіонат України</t>
  </si>
  <si>
    <t>Кубок України</t>
  </si>
  <si>
    <t>ФЛАК, Департамент молоді та спорту КМДА</t>
  </si>
  <si>
    <t>ШВСМ, ДЮСШ, СДЮШОР, ФСТ</t>
  </si>
  <si>
    <t>Весняний чемпіонат м. Києва з кросу</t>
  </si>
  <si>
    <t>Командний чемпіонат м. Києва з легкої атлетики присвячений Дню перемоги над нацизмом у Другій світовій війні</t>
  </si>
  <si>
    <t>Осінній чемпіонат м. Києва з кросу</t>
  </si>
  <si>
    <t>Командний чемпіонат міста Києва в приміщенні</t>
  </si>
  <si>
    <t>Всеукраїнські змагання Kyiv Atletiс Festival на призи президента ФЛАК Віктора Грінюка</t>
  </si>
  <si>
    <t>Ю. ХАН</t>
  </si>
  <si>
    <t>Кубок України з легкої атлетики серед юніорів</t>
  </si>
  <si>
    <t>Календарний план спортивних заходів Федерації легкої атлетики м. Києва на 2025 рік</t>
  </si>
  <si>
    <t xml:space="preserve">ХХХ всеукраїнські змагання з легкої атлетики у приміщенні «Різдвяні старти» </t>
  </si>
  <si>
    <t>київ</t>
  </si>
  <si>
    <t xml:space="preserve">Всеукраїнські змагання з легкої атлетики зі стрибків у висоту "Меморіал О. Дем`янюка" </t>
  </si>
  <si>
    <t>львів</t>
  </si>
  <si>
    <t xml:space="preserve">Командний чемпіонат України з легкої атлетики у приміщенні, Командний чемпіонат України з багатоборства серед дорослих, молоді та юніорів </t>
  </si>
  <si>
    <t xml:space="preserve">Командний чемпіонат України з легкої атлетики у приміщенні серед юніорів </t>
  </si>
  <si>
    <t>не визначено</t>
  </si>
  <si>
    <t>І етап Кубку України з легкоатлетичних метань, всеукраїнські змагання з легкоатлетичних  метань "Пам’яті ЗТУ Піскунова Ю.О."</t>
  </si>
  <si>
    <t xml:space="preserve">Чемпіонат України серед ДЮСШ та СДЮШОР з легкої атлетики у приміщенні серед юнаків та дівчат 2010-2011 р.н. </t>
  </si>
  <si>
    <t xml:space="preserve">Чемпіонат України з легкої атлетики у приміщенні серед юнаків та дівчат 2008-2009 р.н.  </t>
  </si>
  <si>
    <t xml:space="preserve">Кубок України з легкої атлетики у приміщенні </t>
  </si>
  <si>
    <t>Тривалість без дня приїзду</t>
  </si>
  <si>
    <t>Чемпіонат України з легкої атлетики у приміщенні серед юніорів (без багатоборства)</t>
  </si>
  <si>
    <t>Зимовий чемпіонат України з легкоатлетичних метань серед дорослих, молоді, юніорів.</t>
  </si>
  <si>
    <t>Чемпіонат України з легкої атлетики серед дорослих та молоді  у приміщенні. Чемпіонат України з багатоборства серед дорослих, молоді юніорів</t>
  </si>
  <si>
    <t xml:space="preserve">Чемпіонат України серед ДЮСШ та СДЮШОР з легкоатлетичного багатоборства (двоборстства) у приміщенні серед юнаків та дівчат 2012 - 2013 р.н. та молодших </t>
  </si>
  <si>
    <t>Чемпіонат України з легкої атлетики з бігу по шосе серед дорослих та молоді (21км, 10км)</t>
  </si>
  <si>
    <t>Хуст</t>
  </si>
  <si>
    <t>Всеукраїнські змагання з легкоатлетичного кросу - І етап</t>
  </si>
  <si>
    <t>Зимовий чемпіонат України з легкоатлетичних метань серед юнаків 2008-2009, 2010-2011 та мол.</t>
  </si>
  <si>
    <t>Чемпіонат України з легкої атлетики зі спортивної ходьби серед дорослих,молоді,юніорів та юнаків</t>
  </si>
  <si>
    <t>ІІ етап Кубку України з легкоатлетичних метань, всеукраїнські змагання з легкоатлетичних метань серед дорослих, молоді та юніорів</t>
  </si>
  <si>
    <t>Київ</t>
  </si>
  <si>
    <t>Командний чемпіонат України з легкоатлетичного кросу серед дорослих, молоді, юніорів та юнаків</t>
  </si>
  <si>
    <t>Всеукраїнські змагання з легкоатлетичного кросу - ІІ етап</t>
  </si>
  <si>
    <t xml:space="preserve">Чемпіонат України з легкої атлетики з бігу на 10000 метрів серед дорослих та молоді </t>
  </si>
  <si>
    <t>ІІІ етап Кубку України з легкоатлетичних метань, всеукраїнські змагання з легкоатлетичних метань на честь Олімпійських чемпіонів                                                                                            Ф. Мельник та  А. Бондарчука</t>
  </si>
  <si>
    <t>Чемпіонат України з легкої атлетики серед ДЮСШ та СДЮШОР серед юнаків та дівчат 2012-2013 р.н.  (чотириборство)</t>
  </si>
  <si>
    <t>Командний чемпіонат України з легкої атлетики серед юнаків та дівчат 2008 р.н. та молодші</t>
  </si>
  <si>
    <t>ІV етап Кубку України з легкоатлетичних метань, всеукраїнські змагання з легкоатлетичних метань на призи О. Крикуна</t>
  </si>
  <si>
    <t>Умань</t>
  </si>
  <si>
    <t>Командний чемпіонат України з легкої атлетики серед дорослих та молоді, командний чемпіонат України з  багатоборства серед дорослих та молоді</t>
  </si>
  <si>
    <t>Чемпіонат України з легкої атлетики серед юнаків  та дівчат 2008 р.н. та молодших</t>
  </si>
  <si>
    <t>Чемпіонат України з легкої атлетики серед молоді</t>
  </si>
  <si>
    <t>Чемпіонат України з легкої атлетики серед юнаків та дівчат 2010-2011 р.н.</t>
  </si>
  <si>
    <t>Командний чемпіонат України з легкої атлетики серед юніорів</t>
  </si>
  <si>
    <t>Чемпіонат України з легкої атлетики серед юніорів</t>
  </si>
  <si>
    <t>Чемпіонат України з легкої атлетики серед дорослих, командний чемпіонат України з багатоборства серед дорослих та молоді (з багатоборством серед дорослих та молоді)</t>
  </si>
  <si>
    <t>Кубок України з легкої атлетики (за програмою КЧУ)</t>
  </si>
  <si>
    <t>Командний чемпіонат України з легкої атлетики з естафетного бігу</t>
  </si>
  <si>
    <t>Командний чемпіонат України з легкої атлетики серед ДЮСШ та СДЮШОР, серед юнаків та дівчат 2010 р.н. та молодше</t>
  </si>
  <si>
    <t>Командний чемпіонат України з легкої атлетики серед ДЮСШ та СДЮШОР,  юнаків та дівчат 2008 р.н. та молодше</t>
  </si>
  <si>
    <t>Чемпіонат України з бігу на 1 милю</t>
  </si>
  <si>
    <t xml:space="preserve">Командний чемпіонат України з легкої атлетики серед ДЮСШ та СДЮШОР серед юнаків та дівчат 2012-2013 р.н.  (чотириборство) </t>
  </si>
  <si>
    <t>Чемпіонат України з легкоатлетичного кросу серед дорослих, молоді, юніорів та юнаків, чемпіонат України з кросу серед ДЮСШ та СДЮШОР</t>
  </si>
  <si>
    <t>Всеукраїнські змагання з легкоатлетичного кросу - фінал</t>
  </si>
  <si>
    <t>Чемпіонат м. Києва з легкої атлетики серед юнаків (2008-2009, 2010-2011, 2012-2013 р.н.)</t>
  </si>
  <si>
    <t xml:space="preserve">Чемпіонат Києва </t>
  </si>
  <si>
    <t>Чемпіонат м. Києва з легкої атлетики серед юнаків (2008-2009, 2010-2011 р.н.)</t>
  </si>
  <si>
    <t>ПРОЕКТ</t>
  </si>
  <si>
    <t>Чемпіонат м. Києва з легкої атлетики серед юніорів та дорослих</t>
  </si>
  <si>
    <t>Відкриті змагання з легкої атлетики в приміщенні на призи Олімпійського чемпіона Валерія Борзова серед юнаків 2010-11, 2012 -13 рр.н., 2014 р.н. та молодші</t>
  </si>
  <si>
    <t>Командний чемпіонат м. Києва з легкої атлетики серед ДЮСШ та СДЮШОР (2008-2009, 2010-11, 2012-13 рр.н)</t>
  </si>
  <si>
    <t>V етап Кубку України з легкоатлетичних метань, всеукраїнські змагання з легкої атлетики памяті ЗТУ                                                                                                                                                                                                                          Л. Смєлаша та А. Кончіца</t>
  </si>
  <si>
    <t>Чемпіонат м. Києва з легкої атлетики серед юнаків                                                                                                                                                                                                                                                                                                                                                                                                                  2012-2013 р.н р.н.)</t>
  </si>
  <si>
    <t xml:space="preserve">04.01.2025
</t>
  </si>
  <si>
    <t>Відкриті змагання з бар`єрного, спринтерського бігу та стрибків пам`яті М.Батруха та Б.Юшка,                                          Ю. Горбаченко .</t>
  </si>
  <si>
    <t>Одеса</t>
  </si>
  <si>
    <t>Конча-Заспа</t>
  </si>
  <si>
    <t>Київський півмарафон Незламності</t>
  </si>
  <si>
    <t>Десятка Незламності</t>
  </si>
  <si>
    <t>ФЛАУ,ФЛАК, Департамент молоді та спорту КМДА, Мінмолодьспорт</t>
  </si>
  <si>
    <t>Луцьк</t>
  </si>
  <si>
    <t>І етап всеукраїнських змагань "Фестиваль легкоатлетичного триборства" серед юнаків та дівчат 2012-2013 р.н., 2014 р.н. та молодше</t>
  </si>
  <si>
    <t>Ужгород</t>
  </si>
  <si>
    <t>Житомир</t>
  </si>
  <si>
    <t>ІІ етап всеукраїнських змагань "Фестиваль легкоатлетичного триборства" серед юнаків та дівчат 2012-2013 р.н., 2014 р.н. та молодше</t>
  </si>
  <si>
    <t>Івано-Франківськ</t>
  </si>
  <si>
    <t>ІІІ етап всеукраїнських змагань "Фестиваль легкоатлетичного триборства" серед юнаків та дівчат 2012-2013 р.н., 2014 р.н. та молодше</t>
  </si>
  <si>
    <t>Кропивницький</t>
  </si>
  <si>
    <t>Чорноморськ</t>
  </si>
  <si>
    <t>Всеукраїнські змагання   з легкоатлетичного триборства серед ДЮСШ,СДЮШОР (2011-2013 р.н.)</t>
  </si>
  <si>
    <t>Біла Церква</t>
  </si>
  <si>
    <t>Львів</t>
  </si>
  <si>
    <t>Фінал Кубку України з легкоатлетичних метань 2025 року, всеукраїнські змагання з легкої атлетики памяті ЗТУ Є.Сюча</t>
  </si>
  <si>
    <t>ІV етап всеукраїнських змагань "Фестиваль легкоатлетичного триборства" серед юнаків та дівчат 2012-2013 р.н., 2014 р.н. та молодше</t>
  </si>
  <si>
    <t>Фінал всеукраїнських змагань "Фестиваль легкоатлетичного триборства" серед юнаків та дівчат 2012-2013 р.н., 2014 р.н. та молодше</t>
  </si>
  <si>
    <t>Вінниця</t>
  </si>
  <si>
    <t>Чернівці</t>
  </si>
  <si>
    <t>Відкритий спортивно- масовий захід міста Києва "Кубок білої пантери"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</si>
</sst>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yr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i/>
      <sz val="12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4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 Cyr"/>
      <charset val="204"/>
    </font>
    <font>
      <sz val="11"/>
      <color rgb="FF333333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74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center"/>
    </xf>
    <xf numFmtId="2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0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top" wrapText="1"/>
    </xf>
    <xf numFmtId="0" fontId="15" fillId="5" borderId="1" xfId="0" applyFont="1" applyFill="1" applyBorder="1" applyAlignment="1">
      <alignment wrapText="1"/>
    </xf>
    <xf numFmtId="14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2" fontId="10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6" xfId="0" applyFont="1" applyFill="1" applyBorder="1" applyAlignment="1">
      <alignment horizontal="center" vertical="center" textRotation="90" wrapText="1"/>
    </xf>
    <xf numFmtId="0" fontId="5" fillId="0" borderId="7" xfId="0" applyFont="1" applyFill="1" applyBorder="1" applyAlignment="1">
      <alignment horizontal="center" vertical="center" textRotation="90" wrapText="1"/>
    </xf>
    <xf numFmtId="0" fontId="0" fillId="0" borderId="6" xfId="0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 wrapText="1"/>
    </xf>
  </cellXfs>
  <cellStyles count="3">
    <cellStyle name="Звичайний" xfId="0" builtinId="0"/>
    <cellStyle name="Нейтральний" xfId="1" builtinId="28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E92C0-AAD5-4B00-8615-80E2A351CA74}">
  <sheetPr>
    <pageSetUpPr fitToPage="1"/>
  </sheetPr>
  <dimension ref="A1:XEB87"/>
  <sheetViews>
    <sheetView tabSelected="1" topLeftCell="A64" zoomScale="70" zoomScaleNormal="70" workbookViewId="0">
      <selection activeCell="P73" sqref="P73"/>
    </sheetView>
  </sheetViews>
  <sheetFormatPr defaultColWidth="9.140625" defaultRowHeight="12.75" x14ac:dyDescent="0.2"/>
  <cols>
    <col min="1" max="1" width="3.42578125" style="2" bestFit="1" customWidth="1"/>
    <col min="2" max="2" width="32.28515625" style="2" customWidth="1"/>
    <col min="3" max="3" width="12.28515625" style="1" customWidth="1"/>
    <col min="4" max="4" width="13.7109375" style="3" customWidth="1"/>
    <col min="5" max="5" width="13.5703125" style="2" customWidth="1"/>
    <col min="6" max="6" width="15.85546875" style="2" customWidth="1"/>
    <col min="7" max="7" width="12.28515625" style="2" customWidth="1"/>
    <col min="8" max="8" width="18.140625" style="2" customWidth="1"/>
    <col min="9" max="9" width="14.28515625" style="2" customWidth="1"/>
    <col min="10" max="10" width="6.7109375" style="2" customWidth="1"/>
    <col min="11" max="12" width="6.28515625" style="2" bestFit="1" customWidth="1"/>
    <col min="13" max="13" width="7" style="2" bestFit="1" customWidth="1"/>
    <col min="14" max="14" width="17.28515625" style="2" customWidth="1"/>
    <col min="15" max="15" width="13" style="2" bestFit="1" customWidth="1"/>
    <col min="16" max="16" width="15.140625" style="4" customWidth="1"/>
    <col min="17" max="17" width="12.7109375" style="4" customWidth="1"/>
    <col min="18" max="18" width="12.28515625" style="4" customWidth="1"/>
    <col min="19" max="19" width="11.140625" style="4" customWidth="1"/>
    <col min="20" max="20" width="9.42578125" style="2" customWidth="1"/>
    <col min="21" max="21" width="18.28515625" style="1" customWidth="1"/>
    <col min="22" max="47" width="0" style="2" hidden="1" customWidth="1"/>
    <col min="48" max="49" width="9.140625" style="2"/>
    <col min="50" max="50" width="35" style="2" customWidth="1"/>
    <col min="51" max="16355" width="9.140625" style="2"/>
    <col min="16356" max="16356" width="4.85546875" style="2" bestFit="1" customWidth="1"/>
    <col min="16357" max="16384" width="9.140625" style="2"/>
  </cols>
  <sheetData>
    <row r="1" spans="1:48 16356:16356" ht="18" x14ac:dyDescent="0.2">
      <c r="P1" s="47" t="s">
        <v>94</v>
      </c>
      <c r="Q1" s="48"/>
    </row>
    <row r="2" spans="1:48 16356:16356" ht="19.149999999999999" customHeight="1" x14ac:dyDescent="0.2">
      <c r="A2" s="1"/>
      <c r="B2" s="1"/>
      <c r="D2" s="1"/>
      <c r="E2" s="1"/>
      <c r="F2" s="1"/>
      <c r="G2" s="1"/>
      <c r="H2" s="1"/>
      <c r="I2" s="1"/>
      <c r="J2" s="1"/>
      <c r="K2" s="1"/>
      <c r="L2" s="1"/>
      <c r="M2" s="1"/>
      <c r="N2" s="7"/>
      <c r="O2" s="7"/>
      <c r="S2" s="7" t="s">
        <v>0</v>
      </c>
    </row>
    <row r="3" spans="1:48 16356:16356" x14ac:dyDescent="0.2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7"/>
      <c r="O3" s="7"/>
      <c r="P3" s="8"/>
      <c r="Q3" s="8"/>
      <c r="S3" s="7" t="s">
        <v>1</v>
      </c>
    </row>
    <row r="4" spans="1:48 16356:16356" x14ac:dyDescent="0.2">
      <c r="A4" s="1"/>
      <c r="B4" s="1"/>
      <c r="D4" s="1"/>
      <c r="E4" s="1"/>
      <c r="F4" s="1"/>
      <c r="G4" s="1"/>
      <c r="H4" s="1"/>
      <c r="I4" s="1"/>
      <c r="J4" s="1"/>
      <c r="K4" s="1"/>
      <c r="L4" s="1"/>
      <c r="M4" s="1"/>
      <c r="N4" s="7"/>
      <c r="O4" s="7"/>
      <c r="P4" s="8"/>
      <c r="Q4" s="8"/>
      <c r="S4" s="7" t="s">
        <v>2</v>
      </c>
    </row>
    <row r="5" spans="1:48 16356:16356" x14ac:dyDescent="0.2">
      <c r="A5" s="1"/>
      <c r="B5" s="1"/>
      <c r="D5" s="1"/>
      <c r="E5" s="1"/>
      <c r="F5" s="1"/>
      <c r="G5" s="1"/>
      <c r="H5" s="1"/>
      <c r="I5" s="1"/>
      <c r="J5" s="1"/>
      <c r="K5" s="1"/>
      <c r="L5" s="1"/>
      <c r="M5" s="1"/>
      <c r="N5" s="7"/>
      <c r="O5" s="7"/>
      <c r="P5" s="8"/>
      <c r="Q5" s="8"/>
      <c r="S5" s="7" t="s">
        <v>3</v>
      </c>
    </row>
    <row r="6" spans="1:48 16356:16356" x14ac:dyDescent="0.2">
      <c r="A6" s="1"/>
      <c r="B6" s="1"/>
      <c r="D6" s="1"/>
      <c r="E6" s="1"/>
      <c r="F6" s="1"/>
      <c r="G6" s="1"/>
      <c r="H6" s="1"/>
      <c r="I6" s="1"/>
      <c r="J6" s="1"/>
      <c r="K6" s="1"/>
      <c r="L6" s="1"/>
      <c r="M6" s="1"/>
      <c r="T6" s="7" t="s">
        <v>4</v>
      </c>
      <c r="U6" s="9" t="s">
        <v>42</v>
      </c>
    </row>
    <row r="8" spans="1:48 16356:16356" ht="15" x14ac:dyDescent="0.2">
      <c r="A8" s="54" t="s">
        <v>44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6"/>
    </row>
    <row r="9" spans="1:48 16356:16356" s="5" customFormat="1" x14ac:dyDescent="0.2">
      <c r="A9" s="57" t="s">
        <v>5</v>
      </c>
      <c r="B9" s="49" t="s">
        <v>6</v>
      </c>
      <c r="C9" s="61" t="s">
        <v>7</v>
      </c>
      <c r="D9" s="62"/>
      <c r="E9" s="63" t="s">
        <v>56</v>
      </c>
      <c r="F9" s="49" t="s">
        <v>8</v>
      </c>
      <c r="G9" s="49" t="s">
        <v>31</v>
      </c>
      <c r="H9" s="49" t="s">
        <v>9</v>
      </c>
      <c r="I9" s="49" t="s">
        <v>18</v>
      </c>
      <c r="J9" s="67" t="s">
        <v>10</v>
      </c>
      <c r="K9" s="68"/>
      <c r="L9" s="68"/>
      <c r="M9" s="69"/>
      <c r="N9" s="10"/>
      <c r="O9" s="11"/>
      <c r="P9" s="70"/>
      <c r="Q9" s="71"/>
      <c r="R9" s="71"/>
      <c r="S9" s="71"/>
      <c r="T9" s="72"/>
      <c r="U9" s="49" t="s">
        <v>11</v>
      </c>
    </row>
    <row r="10" spans="1:48 16356:16356" s="6" customFormat="1" x14ac:dyDescent="0.2">
      <c r="A10" s="58"/>
      <c r="B10" s="60"/>
      <c r="C10" s="49" t="s">
        <v>12</v>
      </c>
      <c r="D10" s="49" t="s">
        <v>13</v>
      </c>
      <c r="E10" s="64"/>
      <c r="F10" s="60"/>
      <c r="G10" s="66"/>
      <c r="H10" s="60"/>
      <c r="I10" s="60"/>
      <c r="J10" s="63" t="s">
        <v>25</v>
      </c>
      <c r="K10" s="63" t="s">
        <v>14</v>
      </c>
      <c r="L10" s="63" t="s">
        <v>19</v>
      </c>
      <c r="M10" s="49" t="s">
        <v>29</v>
      </c>
      <c r="N10" s="49" t="s">
        <v>15</v>
      </c>
      <c r="O10" s="49" t="s">
        <v>20</v>
      </c>
      <c r="P10" s="51" t="s">
        <v>16</v>
      </c>
      <c r="Q10" s="49" t="s">
        <v>21</v>
      </c>
      <c r="R10" s="51" t="s">
        <v>23</v>
      </c>
      <c r="S10" s="51" t="s">
        <v>24</v>
      </c>
      <c r="T10" s="49" t="s">
        <v>22</v>
      </c>
      <c r="U10" s="60"/>
    </row>
    <row r="11" spans="1:48 16356:16356" s="5" customFormat="1" ht="28.9" customHeight="1" x14ac:dyDescent="0.2">
      <c r="A11" s="59"/>
      <c r="B11" s="50"/>
      <c r="C11" s="50"/>
      <c r="D11" s="50"/>
      <c r="E11" s="65"/>
      <c r="F11" s="50"/>
      <c r="G11" s="53"/>
      <c r="H11" s="50"/>
      <c r="I11" s="50"/>
      <c r="J11" s="65"/>
      <c r="K11" s="65"/>
      <c r="L11" s="65"/>
      <c r="M11" s="50"/>
      <c r="N11" s="50"/>
      <c r="O11" s="53"/>
      <c r="P11" s="73"/>
      <c r="Q11" s="50"/>
      <c r="R11" s="52"/>
      <c r="S11" s="53"/>
      <c r="T11" s="50"/>
      <c r="U11" s="50"/>
    </row>
    <row r="12" spans="1:48 16356:16356" s="15" customFormat="1" x14ac:dyDescent="0.2">
      <c r="A12" s="12">
        <v>1</v>
      </c>
      <c r="B12" s="13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  <c r="I12" s="13">
        <v>9</v>
      </c>
      <c r="J12" s="13">
        <v>10</v>
      </c>
      <c r="K12" s="13">
        <v>11</v>
      </c>
      <c r="L12" s="14">
        <v>12</v>
      </c>
      <c r="M12" s="13">
        <v>13</v>
      </c>
      <c r="N12" s="13">
        <v>14</v>
      </c>
      <c r="O12" s="13">
        <v>15</v>
      </c>
      <c r="P12" s="13">
        <v>16</v>
      </c>
      <c r="Q12" s="13">
        <v>17</v>
      </c>
      <c r="R12" s="13">
        <v>18</v>
      </c>
      <c r="S12" s="13">
        <v>19</v>
      </c>
      <c r="T12" s="13">
        <v>20</v>
      </c>
      <c r="U12" s="13">
        <v>21</v>
      </c>
      <c r="XEB12" s="15">
        <f>SUM(A12:XEA12)</f>
        <v>231</v>
      </c>
    </row>
    <row r="13" spans="1:48 16356:16356" s="15" customFormat="1" ht="42.75" x14ac:dyDescent="0.2">
      <c r="A13" s="12">
        <v>1</v>
      </c>
      <c r="B13" s="34" t="s">
        <v>45</v>
      </c>
      <c r="C13" s="35" t="s">
        <v>100</v>
      </c>
      <c r="D13" s="19">
        <v>45662</v>
      </c>
      <c r="E13" s="20">
        <v>2</v>
      </c>
      <c r="F13" s="20" t="s">
        <v>46</v>
      </c>
      <c r="G13" s="17" t="s">
        <v>32</v>
      </c>
      <c r="H13" s="18" t="s">
        <v>26</v>
      </c>
      <c r="I13" s="18" t="s">
        <v>30</v>
      </c>
      <c r="J13" s="20">
        <v>0</v>
      </c>
      <c r="K13" s="20">
        <v>10</v>
      </c>
      <c r="L13" s="22"/>
      <c r="M13" s="20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f>O13+P13+Q13+R13+S13+T13</f>
        <v>0</v>
      </c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</row>
    <row r="14" spans="1:48 16356:16356" s="15" customFormat="1" ht="57" x14ac:dyDescent="0.2">
      <c r="A14" s="12">
        <v>2</v>
      </c>
      <c r="B14" s="37" t="s">
        <v>124</v>
      </c>
      <c r="C14" s="38">
        <v>45668</v>
      </c>
      <c r="D14" s="38">
        <v>45668</v>
      </c>
      <c r="E14" s="44">
        <v>1</v>
      </c>
      <c r="F14" s="44" t="s">
        <v>46</v>
      </c>
      <c r="G14" s="45" t="s">
        <v>32</v>
      </c>
      <c r="H14" s="46" t="s">
        <v>35</v>
      </c>
      <c r="I14" s="46" t="s">
        <v>36</v>
      </c>
      <c r="J14" s="45">
        <v>0</v>
      </c>
      <c r="K14" s="45">
        <v>0</v>
      </c>
      <c r="L14" s="45">
        <v>0</v>
      </c>
      <c r="M14" s="45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f t="shared" ref="U14:U20" si="0">N14+O14+P14+Q14+R14+S14+T14</f>
        <v>0</v>
      </c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</row>
    <row r="15" spans="1:48 16356:16356" s="15" customFormat="1" ht="71.25" x14ac:dyDescent="0.2">
      <c r="A15" s="12">
        <v>3</v>
      </c>
      <c r="B15" s="37" t="s">
        <v>101</v>
      </c>
      <c r="C15" s="38">
        <v>45669</v>
      </c>
      <c r="D15" s="38">
        <v>45669</v>
      </c>
      <c r="E15" s="44">
        <v>1</v>
      </c>
      <c r="F15" s="44" t="s">
        <v>46</v>
      </c>
      <c r="G15" s="45" t="s">
        <v>32</v>
      </c>
      <c r="H15" s="46" t="s">
        <v>35</v>
      </c>
      <c r="I15" s="46" t="s">
        <v>36</v>
      </c>
      <c r="J15" s="45">
        <v>0</v>
      </c>
      <c r="K15" s="45">
        <v>0</v>
      </c>
      <c r="L15" s="45">
        <v>0</v>
      </c>
      <c r="M15" s="45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f t="shared" si="0"/>
        <v>0</v>
      </c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</row>
    <row r="16" spans="1:48 16356:16356" s="15" customFormat="1" ht="57" x14ac:dyDescent="0.2">
      <c r="A16" s="12">
        <v>4</v>
      </c>
      <c r="B16" s="39" t="s">
        <v>93</v>
      </c>
      <c r="C16" s="38">
        <v>45670</v>
      </c>
      <c r="D16" s="38">
        <v>45671</v>
      </c>
      <c r="E16" s="44">
        <v>2</v>
      </c>
      <c r="F16" s="44" t="s">
        <v>46</v>
      </c>
      <c r="G16" s="45" t="s">
        <v>92</v>
      </c>
      <c r="H16" s="46" t="s">
        <v>35</v>
      </c>
      <c r="I16" s="46" t="s">
        <v>36</v>
      </c>
      <c r="J16" s="45">
        <v>0</v>
      </c>
      <c r="K16" s="45">
        <v>0</v>
      </c>
      <c r="L16" s="45">
        <v>0</v>
      </c>
      <c r="M16" s="45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f t="shared" si="0"/>
        <v>0</v>
      </c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</row>
    <row r="17" spans="1:48" s="15" customFormat="1" ht="42.75" x14ac:dyDescent="0.2">
      <c r="A17" s="12">
        <v>5</v>
      </c>
      <c r="B17" s="34" t="s">
        <v>50</v>
      </c>
      <c r="C17" s="19">
        <v>45675</v>
      </c>
      <c r="D17" s="19">
        <v>45676</v>
      </c>
      <c r="E17" s="31">
        <v>2</v>
      </c>
      <c r="F17" s="20" t="s">
        <v>46</v>
      </c>
      <c r="G17" s="21" t="s">
        <v>33</v>
      </c>
      <c r="H17" s="18" t="s">
        <v>27</v>
      </c>
      <c r="I17" s="18" t="s">
        <v>30</v>
      </c>
      <c r="J17" s="17">
        <v>0</v>
      </c>
      <c r="K17" s="17">
        <v>0</v>
      </c>
      <c r="L17" s="17">
        <v>0</v>
      </c>
      <c r="M17" s="17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f t="shared" si="0"/>
        <v>0</v>
      </c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</row>
    <row r="18" spans="1:48" s="15" customFormat="1" ht="57" x14ac:dyDescent="0.2">
      <c r="A18" s="12">
        <v>6</v>
      </c>
      <c r="B18" s="34" t="s">
        <v>47</v>
      </c>
      <c r="C18" s="19">
        <v>45674</v>
      </c>
      <c r="D18" s="19">
        <v>45675</v>
      </c>
      <c r="E18" s="20">
        <v>2</v>
      </c>
      <c r="F18" s="20" t="s">
        <v>48</v>
      </c>
      <c r="G18" s="17" t="s">
        <v>32</v>
      </c>
      <c r="H18" s="18" t="s">
        <v>27</v>
      </c>
      <c r="I18" s="18" t="s">
        <v>30</v>
      </c>
      <c r="J18" s="17">
        <v>0</v>
      </c>
      <c r="K18" s="17">
        <v>0</v>
      </c>
      <c r="L18" s="17">
        <v>0</v>
      </c>
      <c r="M18" s="17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f t="shared" si="0"/>
        <v>0</v>
      </c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</row>
    <row r="19" spans="1:48" s="15" customFormat="1" ht="71.25" x14ac:dyDescent="0.2">
      <c r="A19" s="12">
        <v>7</v>
      </c>
      <c r="B19" s="34" t="s">
        <v>49</v>
      </c>
      <c r="C19" s="19">
        <v>45682</v>
      </c>
      <c r="D19" s="19">
        <v>45683</v>
      </c>
      <c r="E19" s="20">
        <v>2</v>
      </c>
      <c r="F19" s="20" t="s">
        <v>46</v>
      </c>
      <c r="G19" s="21" t="s">
        <v>33</v>
      </c>
      <c r="H19" s="18" t="s">
        <v>27</v>
      </c>
      <c r="I19" s="18" t="s">
        <v>30</v>
      </c>
      <c r="J19" s="17">
        <v>0</v>
      </c>
      <c r="K19" s="17">
        <v>0</v>
      </c>
      <c r="L19" s="17">
        <v>0</v>
      </c>
      <c r="M19" s="17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f t="shared" si="0"/>
        <v>0</v>
      </c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</row>
    <row r="20" spans="1:48" s="15" customFormat="1" ht="71.25" x14ac:dyDescent="0.2">
      <c r="A20" s="12">
        <v>8</v>
      </c>
      <c r="B20" s="34" t="s">
        <v>52</v>
      </c>
      <c r="C20" s="19">
        <v>45681</v>
      </c>
      <c r="D20" s="19">
        <v>45683</v>
      </c>
      <c r="E20" s="20">
        <v>3</v>
      </c>
      <c r="F20" s="31" t="s">
        <v>102</v>
      </c>
      <c r="G20" s="21" t="s">
        <v>33</v>
      </c>
      <c r="H20" s="18" t="s">
        <v>27</v>
      </c>
      <c r="I20" s="18" t="s">
        <v>30</v>
      </c>
      <c r="J20" s="17">
        <v>0</v>
      </c>
      <c r="K20" s="17">
        <v>0</v>
      </c>
      <c r="L20" s="17">
        <v>0</v>
      </c>
      <c r="M20" s="17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f t="shared" si="0"/>
        <v>0</v>
      </c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</row>
    <row r="21" spans="1:48" s="15" customFormat="1" ht="57" x14ac:dyDescent="0.2">
      <c r="A21" s="12">
        <v>9</v>
      </c>
      <c r="B21" s="34" t="s">
        <v>54</v>
      </c>
      <c r="C21" s="19">
        <v>45687</v>
      </c>
      <c r="D21" s="19">
        <v>45690</v>
      </c>
      <c r="E21" s="20">
        <v>4</v>
      </c>
      <c r="F21" s="20" t="s">
        <v>118</v>
      </c>
      <c r="G21" s="21" t="s">
        <v>33</v>
      </c>
      <c r="H21" s="18" t="s">
        <v>27</v>
      </c>
      <c r="I21" s="18" t="s">
        <v>30</v>
      </c>
      <c r="J21" s="17">
        <v>0</v>
      </c>
      <c r="K21" s="17">
        <v>0</v>
      </c>
      <c r="L21" s="17">
        <v>0</v>
      </c>
      <c r="M21" s="17">
        <f t="shared" ref="M21" si="1">J21+K21</f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f t="shared" ref="U21:U22" si="2">N21+O21+P21+Q21+R21+S21+T21</f>
        <v>0</v>
      </c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</row>
    <row r="22" spans="1:48" s="15" customFormat="1" ht="57" x14ac:dyDescent="0.2">
      <c r="A22" s="12">
        <v>10</v>
      </c>
      <c r="B22" s="39" t="s">
        <v>95</v>
      </c>
      <c r="C22" s="40">
        <v>45692</v>
      </c>
      <c r="D22" s="40">
        <v>45693</v>
      </c>
      <c r="E22" s="44">
        <v>2</v>
      </c>
      <c r="F22" s="44" t="s">
        <v>46</v>
      </c>
      <c r="G22" s="45" t="s">
        <v>92</v>
      </c>
      <c r="H22" s="46" t="s">
        <v>35</v>
      </c>
      <c r="I22" s="46" t="s">
        <v>36</v>
      </c>
      <c r="J22" s="45">
        <v>0</v>
      </c>
      <c r="K22" s="45">
        <v>0</v>
      </c>
      <c r="L22" s="45">
        <v>0</v>
      </c>
      <c r="M22" s="45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f t="shared" si="2"/>
        <v>0</v>
      </c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</row>
    <row r="23" spans="1:48" s="15" customFormat="1" ht="71.25" x14ac:dyDescent="0.2">
      <c r="A23" s="12">
        <v>11</v>
      </c>
      <c r="B23" s="34" t="s">
        <v>53</v>
      </c>
      <c r="C23" s="19">
        <v>45695</v>
      </c>
      <c r="D23" s="19">
        <v>45697</v>
      </c>
      <c r="E23" s="20">
        <v>3</v>
      </c>
      <c r="F23" s="20" t="s">
        <v>67</v>
      </c>
      <c r="G23" s="21" t="s">
        <v>33</v>
      </c>
      <c r="H23" s="18" t="s">
        <v>27</v>
      </c>
      <c r="I23" s="18" t="s">
        <v>30</v>
      </c>
      <c r="J23" s="17">
        <v>0</v>
      </c>
      <c r="K23" s="17">
        <v>0</v>
      </c>
      <c r="L23" s="17">
        <v>0</v>
      </c>
      <c r="M23" s="17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f>N23+O23+P23+Q23+R23+S23+T23</f>
        <v>0</v>
      </c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</row>
    <row r="24" spans="1:48" s="15" customFormat="1" ht="42.75" x14ac:dyDescent="0.2">
      <c r="A24" s="12">
        <v>12</v>
      </c>
      <c r="B24" s="34" t="s">
        <v>55</v>
      </c>
      <c r="C24" s="19">
        <v>45702</v>
      </c>
      <c r="D24" s="19">
        <v>45703</v>
      </c>
      <c r="E24" s="20">
        <v>2</v>
      </c>
      <c r="F24" s="20" t="s">
        <v>102</v>
      </c>
      <c r="G24" s="21" t="s">
        <v>34</v>
      </c>
      <c r="H24" s="18" t="s">
        <v>27</v>
      </c>
      <c r="I24" s="18" t="s">
        <v>30</v>
      </c>
      <c r="J24" s="17">
        <v>0</v>
      </c>
      <c r="K24" s="17">
        <v>0</v>
      </c>
      <c r="L24" s="17">
        <v>0</v>
      </c>
      <c r="M24" s="17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f t="shared" ref="U24:U68" si="3">N24+O24+P24+Q24+R24+S24+T24</f>
        <v>0</v>
      </c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</row>
    <row r="25" spans="1:48" s="15" customFormat="1" ht="42.75" x14ac:dyDescent="0.2">
      <c r="A25" s="12">
        <v>13</v>
      </c>
      <c r="B25" s="34" t="s">
        <v>58</v>
      </c>
      <c r="C25" s="19">
        <v>45706</v>
      </c>
      <c r="D25" s="19">
        <v>45708</v>
      </c>
      <c r="E25" s="20">
        <v>4</v>
      </c>
      <c r="F25" s="20" t="s">
        <v>102</v>
      </c>
      <c r="G25" s="21" t="s">
        <v>33</v>
      </c>
      <c r="H25" s="18" t="s">
        <v>27</v>
      </c>
      <c r="I25" s="18" t="s">
        <v>30</v>
      </c>
      <c r="J25" s="17">
        <v>0</v>
      </c>
      <c r="K25" s="17">
        <v>0</v>
      </c>
      <c r="L25" s="17">
        <v>0</v>
      </c>
      <c r="M25" s="17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f t="shared" ref="U25" si="4">N25+O25+P25+Q25+R25+S25+T25</f>
        <v>0</v>
      </c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</row>
    <row r="26" spans="1:48" s="15" customFormat="1" ht="42.75" x14ac:dyDescent="0.2">
      <c r="A26" s="12">
        <v>14</v>
      </c>
      <c r="B26" s="34" t="s">
        <v>57</v>
      </c>
      <c r="C26" s="19">
        <v>45706</v>
      </c>
      <c r="D26" s="19">
        <v>45707</v>
      </c>
      <c r="E26" s="20">
        <v>2</v>
      </c>
      <c r="F26" s="20" t="s">
        <v>67</v>
      </c>
      <c r="G26" s="21" t="s">
        <v>33</v>
      </c>
      <c r="H26" s="18" t="s">
        <v>27</v>
      </c>
      <c r="I26" s="18" t="s">
        <v>30</v>
      </c>
      <c r="J26" s="17">
        <v>0</v>
      </c>
      <c r="K26" s="17">
        <v>0</v>
      </c>
      <c r="L26" s="17">
        <v>0</v>
      </c>
      <c r="M26" s="17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f t="shared" si="3"/>
        <v>0</v>
      </c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</row>
    <row r="27" spans="1:48" s="15" customFormat="1" ht="85.5" x14ac:dyDescent="0.2">
      <c r="A27" s="12">
        <v>15</v>
      </c>
      <c r="B27" s="34" t="s">
        <v>59</v>
      </c>
      <c r="C27" s="19">
        <v>45709</v>
      </c>
      <c r="D27" s="19">
        <v>45711</v>
      </c>
      <c r="E27" s="20">
        <v>3</v>
      </c>
      <c r="F27" s="20" t="s">
        <v>46</v>
      </c>
      <c r="G27" s="21" t="s">
        <v>33</v>
      </c>
      <c r="H27" s="18" t="s">
        <v>27</v>
      </c>
      <c r="I27" s="18" t="s">
        <v>30</v>
      </c>
      <c r="J27" s="17">
        <v>0</v>
      </c>
      <c r="K27" s="17">
        <v>0</v>
      </c>
      <c r="L27" s="17">
        <v>0</v>
      </c>
      <c r="M27" s="17">
        <f t="shared" ref="M27:M68" si="5">J27+K27</f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f t="shared" si="3"/>
        <v>0</v>
      </c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</row>
    <row r="28" spans="1:48" s="15" customFormat="1" ht="57" x14ac:dyDescent="0.2">
      <c r="A28" s="12">
        <v>16</v>
      </c>
      <c r="B28" s="39" t="s">
        <v>99</v>
      </c>
      <c r="C28" s="38">
        <v>45715</v>
      </c>
      <c r="D28" s="38">
        <v>45716</v>
      </c>
      <c r="E28" s="44">
        <v>2</v>
      </c>
      <c r="F28" s="44" t="s">
        <v>46</v>
      </c>
      <c r="G28" s="45" t="s">
        <v>92</v>
      </c>
      <c r="H28" s="46" t="s">
        <v>35</v>
      </c>
      <c r="I28" s="46" t="s">
        <v>36</v>
      </c>
      <c r="J28" s="45">
        <v>0</v>
      </c>
      <c r="K28" s="45">
        <v>0</v>
      </c>
      <c r="L28" s="45">
        <v>0</v>
      </c>
      <c r="M28" s="45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f>SUM(N28:T28)</f>
        <v>0</v>
      </c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</row>
    <row r="29" spans="1:48" s="15" customFormat="1" ht="99.75" x14ac:dyDescent="0.2">
      <c r="A29" s="12">
        <v>17</v>
      </c>
      <c r="B29" s="34" t="s">
        <v>60</v>
      </c>
      <c r="C29" s="19">
        <v>45730</v>
      </c>
      <c r="D29" s="19">
        <v>45732</v>
      </c>
      <c r="E29" s="20">
        <v>3</v>
      </c>
      <c r="F29" s="20" t="s">
        <v>46</v>
      </c>
      <c r="G29" s="21" t="s">
        <v>33</v>
      </c>
      <c r="H29" s="18" t="s">
        <v>27</v>
      </c>
      <c r="I29" s="18" t="s">
        <v>30</v>
      </c>
      <c r="J29" s="17">
        <v>0</v>
      </c>
      <c r="K29" s="17">
        <v>0</v>
      </c>
      <c r="L29" s="17">
        <v>0</v>
      </c>
      <c r="M29" s="17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f t="shared" si="3"/>
        <v>0</v>
      </c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</row>
    <row r="30" spans="1:48" s="15" customFormat="1" ht="57" x14ac:dyDescent="0.2">
      <c r="A30" s="12">
        <v>18</v>
      </c>
      <c r="B30" s="34" t="s">
        <v>61</v>
      </c>
      <c r="C30" s="19">
        <v>45730</v>
      </c>
      <c r="D30" s="19">
        <v>45731</v>
      </c>
      <c r="E30" s="20">
        <v>2</v>
      </c>
      <c r="F30" s="31" t="s">
        <v>62</v>
      </c>
      <c r="G30" s="21" t="s">
        <v>33</v>
      </c>
      <c r="H30" s="18" t="s">
        <v>27</v>
      </c>
      <c r="I30" s="18" t="s">
        <v>30</v>
      </c>
      <c r="J30" s="17">
        <v>0</v>
      </c>
      <c r="K30" s="17">
        <v>0</v>
      </c>
      <c r="L30" s="17">
        <v>0</v>
      </c>
      <c r="M30" s="17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f t="shared" si="3"/>
        <v>0</v>
      </c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</row>
    <row r="31" spans="1:48" s="15" customFormat="1" ht="42.75" x14ac:dyDescent="0.2">
      <c r="A31" s="12">
        <v>19</v>
      </c>
      <c r="B31" s="34" t="s">
        <v>63</v>
      </c>
      <c r="C31" s="19">
        <v>45738</v>
      </c>
      <c r="D31" s="19">
        <v>45738</v>
      </c>
      <c r="E31" s="20">
        <v>1</v>
      </c>
      <c r="F31" s="20" t="s">
        <v>51</v>
      </c>
      <c r="G31" s="17" t="s">
        <v>32</v>
      </c>
      <c r="H31" s="18" t="s">
        <v>27</v>
      </c>
      <c r="I31" s="18" t="s">
        <v>30</v>
      </c>
      <c r="J31" s="17">
        <v>0</v>
      </c>
      <c r="K31" s="17">
        <v>0</v>
      </c>
      <c r="L31" s="17">
        <v>0</v>
      </c>
      <c r="M31" s="17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f t="shared" si="3"/>
        <v>0</v>
      </c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</row>
    <row r="32" spans="1:48" s="15" customFormat="1" ht="85.5" x14ac:dyDescent="0.2">
      <c r="A32" s="12">
        <v>20</v>
      </c>
      <c r="B32" s="34" t="s">
        <v>105</v>
      </c>
      <c r="C32" s="19">
        <v>45738</v>
      </c>
      <c r="D32" s="19">
        <v>45738</v>
      </c>
      <c r="E32" s="20">
        <v>1</v>
      </c>
      <c r="F32" s="20" t="s">
        <v>67</v>
      </c>
      <c r="G32" s="17" t="s">
        <v>32</v>
      </c>
      <c r="H32" s="18" t="s">
        <v>106</v>
      </c>
      <c r="I32" s="18" t="s">
        <v>30</v>
      </c>
      <c r="J32" s="17">
        <v>0</v>
      </c>
      <c r="K32" s="17">
        <v>0</v>
      </c>
      <c r="L32" s="17">
        <v>0</v>
      </c>
      <c r="M32" s="17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f t="shared" si="3"/>
        <v>0</v>
      </c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</row>
    <row r="33" spans="1:48" s="15" customFormat="1" ht="71.25" x14ac:dyDescent="0.2">
      <c r="A33" s="12">
        <v>21</v>
      </c>
      <c r="B33" s="34" t="s">
        <v>65</v>
      </c>
      <c r="C33" s="19">
        <v>45744</v>
      </c>
      <c r="D33" s="19">
        <v>45745</v>
      </c>
      <c r="E33" s="20">
        <v>2</v>
      </c>
      <c r="F33" s="20" t="s">
        <v>107</v>
      </c>
      <c r="G33" s="21" t="s">
        <v>33</v>
      </c>
      <c r="H33" s="18" t="s">
        <v>27</v>
      </c>
      <c r="I33" s="18" t="s">
        <v>30</v>
      </c>
      <c r="J33" s="17">
        <v>5</v>
      </c>
      <c r="K33" s="17">
        <v>0</v>
      </c>
      <c r="L33" s="17">
        <v>0</v>
      </c>
      <c r="M33" s="17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f t="shared" ref="U33" si="6">N33+O33+P33+Q33+R33+S33+T33</f>
        <v>0</v>
      </c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</row>
    <row r="34" spans="1:48" s="15" customFormat="1" ht="57" x14ac:dyDescent="0.2">
      <c r="A34" s="12">
        <v>22</v>
      </c>
      <c r="B34" s="34" t="s">
        <v>64</v>
      </c>
      <c r="C34" s="19">
        <v>45744</v>
      </c>
      <c r="D34" s="19">
        <v>45745</v>
      </c>
      <c r="E34" s="20">
        <v>2</v>
      </c>
      <c r="F34" s="20" t="s">
        <v>103</v>
      </c>
      <c r="G34" s="17" t="s">
        <v>32</v>
      </c>
      <c r="H34" s="18" t="s">
        <v>27</v>
      </c>
      <c r="I34" s="18" t="s">
        <v>30</v>
      </c>
      <c r="J34" s="17">
        <v>0</v>
      </c>
      <c r="K34" s="17">
        <v>0</v>
      </c>
      <c r="L34" s="17">
        <v>0</v>
      </c>
      <c r="M34" s="17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f t="shared" si="3"/>
        <v>0</v>
      </c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</row>
    <row r="35" spans="1:48" s="15" customFormat="1" ht="57" x14ac:dyDescent="0.2">
      <c r="A35" s="12">
        <v>23</v>
      </c>
      <c r="B35" s="39" t="s">
        <v>37</v>
      </c>
      <c r="C35" s="40">
        <v>45745</v>
      </c>
      <c r="D35" s="40">
        <v>45745</v>
      </c>
      <c r="E35" s="44">
        <v>1</v>
      </c>
      <c r="F35" s="44" t="s">
        <v>67</v>
      </c>
      <c r="G35" s="45" t="s">
        <v>92</v>
      </c>
      <c r="H35" s="46" t="s">
        <v>35</v>
      </c>
      <c r="I35" s="46" t="s">
        <v>36</v>
      </c>
      <c r="J35" s="45">
        <v>0</v>
      </c>
      <c r="K35" s="45">
        <v>0</v>
      </c>
      <c r="L35" s="45">
        <v>0</v>
      </c>
      <c r="M35" s="45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f>N35+O35+P35+Q35+R35+S35+T35</f>
        <v>0</v>
      </c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</row>
    <row r="36" spans="1:48" s="15" customFormat="1" ht="71.25" x14ac:dyDescent="0.2">
      <c r="A36" s="12">
        <v>24</v>
      </c>
      <c r="B36" s="34" t="s">
        <v>66</v>
      </c>
      <c r="C36" s="19">
        <v>45746</v>
      </c>
      <c r="D36" s="19">
        <v>45747</v>
      </c>
      <c r="E36" s="20">
        <v>2</v>
      </c>
      <c r="F36" s="20" t="s">
        <v>67</v>
      </c>
      <c r="G36" s="17" t="s">
        <v>34</v>
      </c>
      <c r="H36" s="18" t="s">
        <v>27</v>
      </c>
      <c r="I36" s="18" t="s">
        <v>30</v>
      </c>
      <c r="J36" s="17">
        <v>0</v>
      </c>
      <c r="K36" s="17">
        <v>5</v>
      </c>
      <c r="L36" s="17">
        <v>0</v>
      </c>
      <c r="M36" s="17">
        <f t="shared" ref="M36" si="7">J36+K36</f>
        <v>5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f t="shared" ref="U36" si="8">N36+O36+P36+Q36+R36+S36+T36</f>
        <v>0</v>
      </c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</row>
    <row r="37" spans="1:48" s="15" customFormat="1" ht="57" x14ac:dyDescent="0.2">
      <c r="A37" s="12">
        <v>25</v>
      </c>
      <c r="B37" s="34" t="s">
        <v>68</v>
      </c>
      <c r="C37" s="19">
        <v>45751</v>
      </c>
      <c r="D37" s="19">
        <v>45752</v>
      </c>
      <c r="E37" s="20">
        <v>2</v>
      </c>
      <c r="F37" s="20" t="s">
        <v>51</v>
      </c>
      <c r="G37" s="21" t="s">
        <v>33</v>
      </c>
      <c r="H37" s="18" t="s">
        <v>27</v>
      </c>
      <c r="I37" s="18" t="s">
        <v>30</v>
      </c>
      <c r="J37" s="17">
        <v>0</v>
      </c>
      <c r="K37" s="17">
        <v>0</v>
      </c>
      <c r="L37" s="17">
        <v>0</v>
      </c>
      <c r="M37" s="17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f t="shared" ref="U37" si="9">N37+O37+P37+Q37+R37+S37+T37</f>
        <v>0</v>
      </c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</row>
    <row r="38" spans="1:48" s="15" customFormat="1" ht="42.75" x14ac:dyDescent="0.2">
      <c r="A38" s="12">
        <v>26</v>
      </c>
      <c r="B38" s="34" t="s">
        <v>104</v>
      </c>
      <c r="C38" s="19">
        <v>45759</v>
      </c>
      <c r="D38" s="19">
        <v>45760</v>
      </c>
      <c r="E38" s="20">
        <v>2</v>
      </c>
      <c r="F38" s="31" t="s">
        <v>67</v>
      </c>
      <c r="G38" s="17" t="s">
        <v>32</v>
      </c>
      <c r="H38" s="18" t="s">
        <v>27</v>
      </c>
      <c r="I38" s="18" t="s">
        <v>30</v>
      </c>
      <c r="J38" s="17">
        <v>0</v>
      </c>
      <c r="K38" s="17">
        <v>0</v>
      </c>
      <c r="L38" s="17">
        <v>0</v>
      </c>
      <c r="M38" s="17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f t="shared" ref="U38" si="10">N38+O38+P38+Q38+R38+S38+T38</f>
        <v>0</v>
      </c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</row>
    <row r="39" spans="1:48" s="15" customFormat="1" ht="42.75" x14ac:dyDescent="0.2">
      <c r="A39" s="12">
        <v>27</v>
      </c>
      <c r="B39" s="34" t="s">
        <v>69</v>
      </c>
      <c r="C39" s="19">
        <v>45760</v>
      </c>
      <c r="D39" s="19">
        <v>45761</v>
      </c>
      <c r="E39" s="20">
        <v>2</v>
      </c>
      <c r="F39" s="20" t="s">
        <v>107</v>
      </c>
      <c r="G39" s="17" t="s">
        <v>32</v>
      </c>
      <c r="H39" s="18" t="s">
        <v>27</v>
      </c>
      <c r="I39" s="18" t="s">
        <v>30</v>
      </c>
      <c r="J39" s="17">
        <v>0</v>
      </c>
      <c r="K39" s="17">
        <v>0</v>
      </c>
      <c r="L39" s="17">
        <v>0</v>
      </c>
      <c r="M39" s="17">
        <f t="shared" ref="M39:M56" si="11">J39+K39</f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f t="shared" ref="U39:U58" si="12">N39+O39+P39+Q39+R39+S39+T39</f>
        <v>0</v>
      </c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</row>
    <row r="40" spans="1:48" s="15" customFormat="1" ht="71.25" x14ac:dyDescent="0.2">
      <c r="A40" s="12">
        <v>28</v>
      </c>
      <c r="B40" s="34" t="s">
        <v>108</v>
      </c>
      <c r="C40" s="19">
        <v>45765</v>
      </c>
      <c r="D40" s="19">
        <v>45767</v>
      </c>
      <c r="E40" s="20">
        <v>3</v>
      </c>
      <c r="F40" s="20" t="s">
        <v>109</v>
      </c>
      <c r="G40" s="17" t="s">
        <v>32</v>
      </c>
      <c r="H40" s="18" t="s">
        <v>27</v>
      </c>
      <c r="I40" s="18" t="s">
        <v>30</v>
      </c>
      <c r="J40" s="17">
        <v>0</v>
      </c>
      <c r="K40" s="17">
        <v>0</v>
      </c>
      <c r="L40" s="17">
        <v>0</v>
      </c>
      <c r="M40" s="17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f t="shared" ref="U40" si="13">N40+O40+P40+Q40+R40+S40+T40</f>
        <v>0</v>
      </c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</row>
    <row r="41" spans="1:48" s="15" customFormat="1" ht="85.5" x14ac:dyDescent="0.2">
      <c r="A41" s="12">
        <v>29</v>
      </c>
      <c r="B41" s="34" t="s">
        <v>71</v>
      </c>
      <c r="C41" s="19">
        <v>45769</v>
      </c>
      <c r="D41" s="19">
        <v>45771</v>
      </c>
      <c r="E41" s="20">
        <v>3</v>
      </c>
      <c r="F41" s="20" t="s">
        <v>28</v>
      </c>
      <c r="G41" s="17" t="s">
        <v>32</v>
      </c>
      <c r="H41" s="18" t="s">
        <v>27</v>
      </c>
      <c r="I41" s="18" t="s">
        <v>30</v>
      </c>
      <c r="J41" s="17">
        <v>0</v>
      </c>
      <c r="K41" s="17">
        <v>0</v>
      </c>
      <c r="L41" s="17">
        <v>0</v>
      </c>
      <c r="M41" s="17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f t="shared" si="12"/>
        <v>0</v>
      </c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</row>
    <row r="42" spans="1:48" s="15" customFormat="1" ht="57" x14ac:dyDescent="0.2">
      <c r="A42" s="12">
        <v>30</v>
      </c>
      <c r="B42" s="34" t="s">
        <v>70</v>
      </c>
      <c r="C42" s="19">
        <v>45772</v>
      </c>
      <c r="D42" s="19">
        <v>45773</v>
      </c>
      <c r="E42" s="20">
        <v>2</v>
      </c>
      <c r="F42" s="20" t="s">
        <v>110</v>
      </c>
      <c r="G42" s="21" t="s">
        <v>33</v>
      </c>
      <c r="H42" s="18" t="s">
        <v>27</v>
      </c>
      <c r="I42" s="18" t="s">
        <v>30</v>
      </c>
      <c r="J42" s="17">
        <v>0</v>
      </c>
      <c r="K42" s="17">
        <v>0</v>
      </c>
      <c r="L42" s="17">
        <v>0</v>
      </c>
      <c r="M42" s="17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f t="shared" ref="U42:U43" si="14">N42+O42+P42+Q42+R42+S42+T42</f>
        <v>0</v>
      </c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</row>
    <row r="43" spans="1:48" s="15" customFormat="1" ht="71.25" x14ac:dyDescent="0.2">
      <c r="A43" s="12">
        <v>31</v>
      </c>
      <c r="B43" s="34" t="s">
        <v>111</v>
      </c>
      <c r="C43" s="19">
        <v>45779</v>
      </c>
      <c r="D43" s="19">
        <v>45781</v>
      </c>
      <c r="E43" s="20">
        <v>3</v>
      </c>
      <c r="F43" s="20" t="s">
        <v>112</v>
      </c>
      <c r="G43" s="17" t="s">
        <v>32</v>
      </c>
      <c r="H43" s="18" t="s">
        <v>27</v>
      </c>
      <c r="I43" s="18" t="s">
        <v>30</v>
      </c>
      <c r="J43" s="17">
        <v>0</v>
      </c>
      <c r="K43" s="17">
        <v>5</v>
      </c>
      <c r="L43" s="17">
        <v>0</v>
      </c>
      <c r="M43" s="17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f t="shared" si="14"/>
        <v>0</v>
      </c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</row>
    <row r="44" spans="1:48" s="15" customFormat="1" ht="57" x14ac:dyDescent="0.2">
      <c r="A44" s="12">
        <v>32</v>
      </c>
      <c r="B44" s="41" t="s">
        <v>91</v>
      </c>
      <c r="C44" s="40">
        <v>45783</v>
      </c>
      <c r="D44" s="40">
        <v>45785</v>
      </c>
      <c r="E44" s="44">
        <v>3</v>
      </c>
      <c r="F44" s="44" t="s">
        <v>67</v>
      </c>
      <c r="G44" s="45" t="s">
        <v>92</v>
      </c>
      <c r="H44" s="46" t="s">
        <v>35</v>
      </c>
      <c r="I44" s="46" t="s">
        <v>36</v>
      </c>
      <c r="J44" s="45">
        <v>0</v>
      </c>
      <c r="K44" s="45">
        <v>0</v>
      </c>
      <c r="L44" s="45">
        <v>0</v>
      </c>
      <c r="M44" s="45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f>SUM(N44:T44)</f>
        <v>0</v>
      </c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</row>
    <row r="45" spans="1:48" s="15" customFormat="1" ht="57" x14ac:dyDescent="0.2">
      <c r="A45" s="12">
        <v>33</v>
      </c>
      <c r="B45" s="41" t="s">
        <v>38</v>
      </c>
      <c r="C45" s="40">
        <v>45786</v>
      </c>
      <c r="D45" s="40">
        <v>45787</v>
      </c>
      <c r="E45" s="44">
        <v>2</v>
      </c>
      <c r="F45" s="44" t="s">
        <v>67</v>
      </c>
      <c r="G45" s="45" t="s">
        <v>92</v>
      </c>
      <c r="H45" s="46" t="s">
        <v>35</v>
      </c>
      <c r="I45" s="46" t="s">
        <v>36</v>
      </c>
      <c r="J45" s="45">
        <v>0</v>
      </c>
      <c r="K45" s="45">
        <v>0</v>
      </c>
      <c r="L45" s="45">
        <v>0</v>
      </c>
      <c r="M45" s="45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f>SUM(N45:T45)</f>
        <v>0</v>
      </c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</row>
    <row r="46" spans="1:48" s="15" customFormat="1" ht="71.25" x14ac:dyDescent="0.2">
      <c r="A46" s="12">
        <v>34</v>
      </c>
      <c r="B46" s="34" t="s">
        <v>72</v>
      </c>
      <c r="C46" s="19">
        <v>45786</v>
      </c>
      <c r="D46" s="19">
        <v>45788</v>
      </c>
      <c r="E46" s="20">
        <v>3</v>
      </c>
      <c r="F46" s="31" t="s">
        <v>51</v>
      </c>
      <c r="G46" s="21" t="s">
        <v>33</v>
      </c>
      <c r="H46" s="18" t="s">
        <v>27</v>
      </c>
      <c r="I46" s="18" t="s">
        <v>30</v>
      </c>
      <c r="J46" s="17">
        <v>0</v>
      </c>
      <c r="K46" s="17">
        <v>6</v>
      </c>
      <c r="L46" s="17">
        <v>0</v>
      </c>
      <c r="M46" s="17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f t="shared" si="12"/>
        <v>0</v>
      </c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</row>
    <row r="47" spans="1:48" s="15" customFormat="1" ht="71.25" x14ac:dyDescent="0.2">
      <c r="A47" s="12">
        <v>35</v>
      </c>
      <c r="B47" s="36" t="s">
        <v>74</v>
      </c>
      <c r="C47" s="19">
        <v>45794</v>
      </c>
      <c r="D47" s="19">
        <v>45795</v>
      </c>
      <c r="E47" s="20">
        <v>2</v>
      </c>
      <c r="F47" s="20" t="s">
        <v>75</v>
      </c>
      <c r="G47" s="17" t="s">
        <v>34</v>
      </c>
      <c r="H47" s="18" t="s">
        <v>27</v>
      </c>
      <c r="I47" s="18" t="s">
        <v>30</v>
      </c>
      <c r="J47" s="17">
        <v>0</v>
      </c>
      <c r="K47" s="17">
        <v>0</v>
      </c>
      <c r="L47" s="17">
        <v>0</v>
      </c>
      <c r="M47" s="17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f t="shared" ref="U47:U48" si="15">N47+O47+P47+Q47+R47+S47+T47</f>
        <v>0</v>
      </c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</row>
    <row r="48" spans="1:48" s="15" customFormat="1" ht="71.25" x14ac:dyDescent="0.2">
      <c r="A48" s="12">
        <v>36</v>
      </c>
      <c r="B48" s="34" t="s">
        <v>113</v>
      </c>
      <c r="C48" s="19">
        <v>45793</v>
      </c>
      <c r="D48" s="19">
        <v>45795</v>
      </c>
      <c r="E48" s="20">
        <v>3</v>
      </c>
      <c r="F48" s="20" t="s">
        <v>110</v>
      </c>
      <c r="G48" s="17" t="s">
        <v>32</v>
      </c>
      <c r="H48" s="18" t="s">
        <v>27</v>
      </c>
      <c r="I48" s="18" t="s">
        <v>30</v>
      </c>
      <c r="J48" s="17">
        <v>0</v>
      </c>
      <c r="K48" s="17">
        <v>0</v>
      </c>
      <c r="L48" s="17">
        <v>0</v>
      </c>
      <c r="M48" s="17">
        <f t="shared" ref="M48" si="16">J48+K48</f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f t="shared" si="15"/>
        <v>0</v>
      </c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s="15" customFormat="1" ht="42.75" x14ac:dyDescent="0.2">
      <c r="A49" s="12">
        <v>37</v>
      </c>
      <c r="B49" s="34" t="s">
        <v>73</v>
      </c>
      <c r="C49" s="19">
        <v>45800</v>
      </c>
      <c r="D49" s="19">
        <v>45802</v>
      </c>
      <c r="E49" s="20">
        <v>3</v>
      </c>
      <c r="F49" s="20" t="s">
        <v>107</v>
      </c>
      <c r="G49" s="21" t="s">
        <v>33</v>
      </c>
      <c r="H49" s="18" t="s">
        <v>27</v>
      </c>
      <c r="I49" s="18" t="s">
        <v>30</v>
      </c>
      <c r="J49" s="17">
        <v>0</v>
      </c>
      <c r="K49" s="17">
        <v>0</v>
      </c>
      <c r="L49" s="17">
        <v>0</v>
      </c>
      <c r="M49" s="17">
        <f t="shared" si="11"/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f t="shared" si="12"/>
        <v>0</v>
      </c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s="15" customFormat="1" ht="42.75" x14ac:dyDescent="0.2">
      <c r="A50" s="12">
        <v>38</v>
      </c>
      <c r="B50" s="34" t="s">
        <v>43</v>
      </c>
      <c r="C50" s="19">
        <v>45808</v>
      </c>
      <c r="D50" s="19">
        <v>45809</v>
      </c>
      <c r="E50" s="20">
        <v>2</v>
      </c>
      <c r="F50" s="20" t="s">
        <v>114</v>
      </c>
      <c r="G50" s="17" t="s">
        <v>34</v>
      </c>
      <c r="H50" s="18" t="s">
        <v>27</v>
      </c>
      <c r="I50" s="18" t="s">
        <v>30</v>
      </c>
      <c r="J50" s="17">
        <v>0</v>
      </c>
      <c r="K50" s="17">
        <v>0</v>
      </c>
      <c r="L50" s="17">
        <v>0</v>
      </c>
      <c r="M50" s="17">
        <f t="shared" si="11"/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f t="shared" si="12"/>
        <v>0</v>
      </c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s="15" customFormat="1" ht="85.5" x14ac:dyDescent="0.2">
      <c r="A51" s="12">
        <v>39</v>
      </c>
      <c r="B51" s="36" t="s">
        <v>76</v>
      </c>
      <c r="C51" s="19">
        <v>46178</v>
      </c>
      <c r="D51" s="19">
        <v>45815</v>
      </c>
      <c r="E51" s="20">
        <v>3</v>
      </c>
      <c r="F51" s="20" t="s">
        <v>107</v>
      </c>
      <c r="G51" s="21" t="s">
        <v>33</v>
      </c>
      <c r="H51" s="18" t="s">
        <v>27</v>
      </c>
      <c r="I51" s="18" t="s">
        <v>30</v>
      </c>
      <c r="J51" s="17">
        <v>0</v>
      </c>
      <c r="K51" s="17">
        <v>0</v>
      </c>
      <c r="L51" s="17">
        <v>0</v>
      </c>
      <c r="M51" s="17">
        <f t="shared" si="11"/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f t="shared" si="12"/>
        <v>0</v>
      </c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</row>
    <row r="52" spans="1:48" s="15" customFormat="1" ht="42.75" x14ac:dyDescent="0.2">
      <c r="A52" s="12">
        <v>40</v>
      </c>
      <c r="B52" s="34" t="s">
        <v>79</v>
      </c>
      <c r="C52" s="19">
        <v>45816</v>
      </c>
      <c r="D52" s="19">
        <v>45819</v>
      </c>
      <c r="E52" s="20">
        <v>4</v>
      </c>
      <c r="F52" s="20" t="s">
        <v>112</v>
      </c>
      <c r="G52" s="21" t="s">
        <v>33</v>
      </c>
      <c r="H52" s="18" t="s">
        <v>27</v>
      </c>
      <c r="I52" s="18" t="s">
        <v>30</v>
      </c>
      <c r="J52" s="17">
        <v>0</v>
      </c>
      <c r="K52" s="17">
        <v>0</v>
      </c>
      <c r="L52" s="17">
        <v>0</v>
      </c>
      <c r="M52" s="17">
        <f t="shared" ref="M52" si="17">J52+K52</f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f t="shared" ref="U52" si="18">N52+O52+P52+Q52+R52+S52+T52</f>
        <v>0</v>
      </c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</row>
    <row r="53" spans="1:48" s="15" customFormat="1" ht="42.75" x14ac:dyDescent="0.2">
      <c r="A53" s="12">
        <v>41</v>
      </c>
      <c r="B53" s="34" t="s">
        <v>77</v>
      </c>
      <c r="C53" s="19">
        <v>45820</v>
      </c>
      <c r="D53" s="19">
        <v>45823</v>
      </c>
      <c r="E53" s="20">
        <v>4</v>
      </c>
      <c r="F53" s="20" t="s">
        <v>118</v>
      </c>
      <c r="G53" s="21" t="s">
        <v>33</v>
      </c>
      <c r="H53" s="18" t="s">
        <v>27</v>
      </c>
      <c r="I53" s="18" t="s">
        <v>30</v>
      </c>
      <c r="J53" s="17">
        <v>0</v>
      </c>
      <c r="K53" s="17">
        <v>0</v>
      </c>
      <c r="L53" s="17">
        <v>0</v>
      </c>
      <c r="M53" s="17">
        <f t="shared" si="11"/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f t="shared" si="12"/>
        <v>0</v>
      </c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</row>
    <row r="54" spans="1:48" s="15" customFormat="1" ht="42.75" x14ac:dyDescent="0.2">
      <c r="A54" s="12">
        <v>42</v>
      </c>
      <c r="B54" s="34" t="s">
        <v>78</v>
      </c>
      <c r="C54" s="19">
        <v>45827</v>
      </c>
      <c r="D54" s="19">
        <v>45829</v>
      </c>
      <c r="E54" s="20">
        <v>3</v>
      </c>
      <c r="F54" s="20" t="s">
        <v>48</v>
      </c>
      <c r="G54" s="21" t="s">
        <v>33</v>
      </c>
      <c r="H54" s="18" t="s">
        <v>27</v>
      </c>
      <c r="I54" s="18" t="s">
        <v>30</v>
      </c>
      <c r="J54" s="17">
        <v>0</v>
      </c>
      <c r="K54" s="17">
        <v>0</v>
      </c>
      <c r="L54" s="17">
        <v>0</v>
      </c>
      <c r="M54" s="17">
        <f t="shared" si="11"/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f t="shared" si="12"/>
        <v>0</v>
      </c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</row>
    <row r="55" spans="1:48" s="15" customFormat="1" ht="57" x14ac:dyDescent="0.2">
      <c r="A55" s="12">
        <v>43</v>
      </c>
      <c r="B55" s="34" t="s">
        <v>116</v>
      </c>
      <c r="C55" s="19">
        <v>45827</v>
      </c>
      <c r="D55" s="19">
        <v>45829</v>
      </c>
      <c r="E55" s="20">
        <v>3</v>
      </c>
      <c r="F55" s="20" t="s">
        <v>115</v>
      </c>
      <c r="G55" s="17" t="s">
        <v>32</v>
      </c>
      <c r="H55" s="18" t="s">
        <v>27</v>
      </c>
      <c r="I55" s="18" t="s">
        <v>30</v>
      </c>
      <c r="J55" s="17">
        <v>0</v>
      </c>
      <c r="K55" s="17">
        <v>0</v>
      </c>
      <c r="L55" s="17">
        <v>0</v>
      </c>
      <c r="M55" s="17">
        <f t="shared" ref="M55" si="19">J55+K55</f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f t="shared" ref="U55" si="20">N55+O55+P55+Q55+R55+S55+T55</f>
        <v>0</v>
      </c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</row>
    <row r="56" spans="1:48" s="15" customFormat="1" ht="42.75" x14ac:dyDescent="0.2">
      <c r="A56" s="12">
        <v>44</v>
      </c>
      <c r="B56" s="34" t="s">
        <v>80</v>
      </c>
      <c r="C56" s="19">
        <v>45835</v>
      </c>
      <c r="D56" s="19">
        <v>45837</v>
      </c>
      <c r="E56" s="20">
        <v>3</v>
      </c>
      <c r="F56" s="20" t="s">
        <v>117</v>
      </c>
      <c r="G56" s="21" t="s">
        <v>33</v>
      </c>
      <c r="H56" s="18" t="s">
        <v>27</v>
      </c>
      <c r="I56" s="18" t="s">
        <v>30</v>
      </c>
      <c r="J56" s="17">
        <v>0</v>
      </c>
      <c r="K56" s="17">
        <v>0</v>
      </c>
      <c r="L56" s="17">
        <v>0</v>
      </c>
      <c r="M56" s="17">
        <f t="shared" si="11"/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f t="shared" si="12"/>
        <v>0</v>
      </c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</row>
    <row r="57" spans="1:48" s="15" customFormat="1" ht="57" x14ac:dyDescent="0.2">
      <c r="A57" s="12">
        <v>45</v>
      </c>
      <c r="B57" s="42" t="s">
        <v>95</v>
      </c>
      <c r="C57" s="40">
        <v>45842</v>
      </c>
      <c r="D57" s="40">
        <v>45843</v>
      </c>
      <c r="E57" s="44">
        <v>2</v>
      </c>
      <c r="F57" s="44" t="s">
        <v>67</v>
      </c>
      <c r="G57" s="45" t="s">
        <v>92</v>
      </c>
      <c r="H57" s="46" t="s">
        <v>35</v>
      </c>
      <c r="I57" s="46" t="s">
        <v>36</v>
      </c>
      <c r="J57" s="45">
        <v>0</v>
      </c>
      <c r="K57" s="45">
        <v>0</v>
      </c>
      <c r="L57" s="45">
        <v>0</v>
      </c>
      <c r="M57" s="45">
        <f>SUM(J57:L57)</f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f t="shared" si="12"/>
        <v>0</v>
      </c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</row>
    <row r="58" spans="1:48" s="15" customFormat="1" ht="42.75" x14ac:dyDescent="0.2">
      <c r="A58" s="12">
        <v>46</v>
      </c>
      <c r="B58" s="34" t="s">
        <v>81</v>
      </c>
      <c r="C58" s="19">
        <v>45848</v>
      </c>
      <c r="D58" s="19">
        <v>45850</v>
      </c>
      <c r="E58" s="20">
        <v>3</v>
      </c>
      <c r="F58" s="20" t="s">
        <v>107</v>
      </c>
      <c r="G58" s="21" t="s">
        <v>33</v>
      </c>
      <c r="H58" s="18" t="s">
        <v>27</v>
      </c>
      <c r="I58" s="18" t="s">
        <v>30</v>
      </c>
      <c r="J58" s="17">
        <v>0</v>
      </c>
      <c r="K58" s="17">
        <v>0</v>
      </c>
      <c r="L58" s="17">
        <v>0</v>
      </c>
      <c r="M58" s="17">
        <f t="shared" ref="M58" si="21">J58+K58</f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f t="shared" si="12"/>
        <v>0</v>
      </c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</row>
    <row r="59" spans="1:48" s="15" customFormat="1" ht="57" x14ac:dyDescent="0.2">
      <c r="A59" s="12">
        <v>47</v>
      </c>
      <c r="B59" s="43" t="s">
        <v>41</v>
      </c>
      <c r="C59" s="40">
        <v>45854</v>
      </c>
      <c r="D59" s="40">
        <v>45855</v>
      </c>
      <c r="E59" s="44">
        <v>2</v>
      </c>
      <c r="F59" s="44" t="s">
        <v>67</v>
      </c>
      <c r="G59" s="45" t="s">
        <v>32</v>
      </c>
      <c r="H59" s="46" t="s">
        <v>35</v>
      </c>
      <c r="I59" s="46" t="s">
        <v>36</v>
      </c>
      <c r="J59" s="45">
        <v>0</v>
      </c>
      <c r="K59" s="45">
        <v>0</v>
      </c>
      <c r="L59" s="45">
        <v>0</v>
      </c>
      <c r="M59" s="45">
        <f>SUM(J59:L59)</f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f t="shared" ref="U59" si="22">N59+O59+P59+Q59+R59+S59+T59</f>
        <v>0</v>
      </c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</row>
    <row r="60" spans="1:48" s="15" customFormat="1" ht="71.25" x14ac:dyDescent="0.2">
      <c r="A60" s="12">
        <v>48</v>
      </c>
      <c r="B60" s="34" t="s">
        <v>98</v>
      </c>
      <c r="C60" s="19">
        <v>45856</v>
      </c>
      <c r="D60" s="19">
        <v>45857</v>
      </c>
      <c r="E60" s="20">
        <v>2</v>
      </c>
      <c r="F60" s="20" t="s">
        <v>67</v>
      </c>
      <c r="G60" s="17" t="s">
        <v>34</v>
      </c>
      <c r="H60" s="18" t="s">
        <v>27</v>
      </c>
      <c r="I60" s="18" t="s">
        <v>30</v>
      </c>
      <c r="J60" s="17">
        <v>0</v>
      </c>
      <c r="K60" s="17">
        <v>0</v>
      </c>
      <c r="L60" s="17">
        <v>0</v>
      </c>
      <c r="M60" s="17">
        <f t="shared" ref="M60:M66" si="23">J60+K60</f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f t="shared" ref="U60" si="24">N60+O60+P60+Q60+R60+S60+T60</f>
        <v>0</v>
      </c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</row>
    <row r="61" spans="1:48" s="15" customFormat="1" ht="99.75" x14ac:dyDescent="0.2">
      <c r="A61" s="12">
        <v>49</v>
      </c>
      <c r="B61" s="34" t="s">
        <v>82</v>
      </c>
      <c r="C61" s="19">
        <v>45869</v>
      </c>
      <c r="D61" s="19">
        <v>45872</v>
      </c>
      <c r="E61" s="20">
        <v>4</v>
      </c>
      <c r="F61" s="20" t="s">
        <v>118</v>
      </c>
      <c r="G61" s="21" t="s">
        <v>33</v>
      </c>
      <c r="H61" s="18" t="s">
        <v>27</v>
      </c>
      <c r="I61" s="18" t="s">
        <v>30</v>
      </c>
      <c r="J61" s="17">
        <v>0</v>
      </c>
      <c r="K61" s="17">
        <v>0</v>
      </c>
      <c r="L61" s="17">
        <v>0</v>
      </c>
      <c r="M61" s="17">
        <f t="shared" si="23"/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f>N61+O61+P61+Q61+R61+S61+T61</f>
        <v>0</v>
      </c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</row>
    <row r="62" spans="1:48" s="15" customFormat="1" ht="71.25" x14ac:dyDescent="0.2">
      <c r="A62" s="12">
        <v>50</v>
      </c>
      <c r="B62" s="34" t="s">
        <v>119</v>
      </c>
      <c r="C62" s="19">
        <v>45882</v>
      </c>
      <c r="D62" s="19">
        <v>45883</v>
      </c>
      <c r="E62" s="20">
        <v>2</v>
      </c>
      <c r="F62" s="20" t="s">
        <v>67</v>
      </c>
      <c r="G62" s="17" t="s">
        <v>34</v>
      </c>
      <c r="H62" s="18" t="s">
        <v>27</v>
      </c>
      <c r="I62" s="18" t="s">
        <v>30</v>
      </c>
      <c r="J62" s="17">
        <v>0</v>
      </c>
      <c r="K62" s="17">
        <v>0</v>
      </c>
      <c r="L62" s="17">
        <v>0</v>
      </c>
      <c r="M62" s="17">
        <f t="shared" si="23"/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f>N62+O62+P62+Q62+R62+S62+T62</f>
        <v>0</v>
      </c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</row>
    <row r="63" spans="1:48" s="15" customFormat="1" ht="85.5" x14ac:dyDescent="0.2">
      <c r="A63" s="12">
        <v>51</v>
      </c>
      <c r="B63" s="34" t="s">
        <v>120</v>
      </c>
      <c r="C63" s="19">
        <v>45885</v>
      </c>
      <c r="D63" s="19">
        <v>45886</v>
      </c>
      <c r="E63" s="20">
        <v>2</v>
      </c>
      <c r="F63" s="20" t="s">
        <v>117</v>
      </c>
      <c r="G63" s="17" t="s">
        <v>32</v>
      </c>
      <c r="H63" s="18" t="s">
        <v>27</v>
      </c>
      <c r="I63" s="18" t="s">
        <v>30</v>
      </c>
      <c r="J63" s="17">
        <v>0</v>
      </c>
      <c r="K63" s="17">
        <v>0</v>
      </c>
      <c r="L63" s="17">
        <v>0</v>
      </c>
      <c r="M63" s="17">
        <f t="shared" si="23"/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f t="shared" ref="U63" si="25">N63+O63+P63+Q63+R63+S63+T63</f>
        <v>0</v>
      </c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</row>
    <row r="64" spans="1:48" s="15" customFormat="1" ht="42.75" x14ac:dyDescent="0.2">
      <c r="A64" s="12">
        <v>52</v>
      </c>
      <c r="B64" s="34" t="s">
        <v>83</v>
      </c>
      <c r="C64" s="19">
        <v>45884</v>
      </c>
      <c r="D64" s="19">
        <v>45885</v>
      </c>
      <c r="E64" s="20">
        <v>2</v>
      </c>
      <c r="F64" s="20"/>
      <c r="G64" s="17" t="s">
        <v>34</v>
      </c>
      <c r="H64" s="18" t="s">
        <v>27</v>
      </c>
      <c r="I64" s="18" t="s">
        <v>30</v>
      </c>
      <c r="J64" s="17">
        <v>0</v>
      </c>
      <c r="K64" s="17">
        <v>0</v>
      </c>
      <c r="L64" s="17">
        <v>0</v>
      </c>
      <c r="M64" s="17">
        <f t="shared" si="23"/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f t="shared" ref="U64:U66" si="26">N64+O64+P64+Q64+R64+S64+T64</f>
        <v>0</v>
      </c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</row>
    <row r="65" spans="1:48" s="15" customFormat="1" ht="71.25" x14ac:dyDescent="0.2">
      <c r="A65" s="12">
        <v>53</v>
      </c>
      <c r="B65" s="34" t="s">
        <v>121</v>
      </c>
      <c r="C65" s="19">
        <v>45905</v>
      </c>
      <c r="D65" s="19">
        <v>45907</v>
      </c>
      <c r="E65" s="20">
        <v>3</v>
      </c>
      <c r="F65" s="20" t="s">
        <v>122</v>
      </c>
      <c r="G65" s="17" t="s">
        <v>32</v>
      </c>
      <c r="H65" s="18" t="s">
        <v>27</v>
      </c>
      <c r="I65" s="18" t="s">
        <v>30</v>
      </c>
      <c r="J65" s="17">
        <v>0</v>
      </c>
      <c r="K65" s="17">
        <v>0</v>
      </c>
      <c r="L65" s="17">
        <v>0</v>
      </c>
      <c r="M65" s="17">
        <f t="shared" si="23"/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f t="shared" si="26"/>
        <v>0</v>
      </c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</row>
    <row r="66" spans="1:48" s="15" customFormat="1" ht="42.75" x14ac:dyDescent="0.2">
      <c r="A66" s="12">
        <v>54</v>
      </c>
      <c r="B66" s="34" t="s">
        <v>84</v>
      </c>
      <c r="C66" s="19">
        <v>45540</v>
      </c>
      <c r="D66" s="19">
        <v>45541</v>
      </c>
      <c r="E66" s="20">
        <v>2</v>
      </c>
      <c r="F66" s="20"/>
      <c r="G66" s="21" t="s">
        <v>33</v>
      </c>
      <c r="H66" s="18" t="s">
        <v>27</v>
      </c>
      <c r="I66" s="18" t="s">
        <v>30</v>
      </c>
      <c r="J66" s="17">
        <v>0</v>
      </c>
      <c r="K66" s="17">
        <v>3</v>
      </c>
      <c r="L66" s="17">
        <v>0</v>
      </c>
      <c r="M66" s="17">
        <f t="shared" si="23"/>
        <v>3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f t="shared" si="26"/>
        <v>0</v>
      </c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</row>
    <row r="67" spans="1:48" s="15" customFormat="1" ht="57" x14ac:dyDescent="0.2">
      <c r="A67" s="12">
        <v>55</v>
      </c>
      <c r="B67" s="41" t="s">
        <v>97</v>
      </c>
      <c r="C67" s="40">
        <v>45911</v>
      </c>
      <c r="D67" s="40">
        <v>45913</v>
      </c>
      <c r="E67" s="44">
        <v>3</v>
      </c>
      <c r="F67" s="44" t="s">
        <v>67</v>
      </c>
      <c r="G67" s="45" t="s">
        <v>92</v>
      </c>
      <c r="H67" s="46" t="s">
        <v>35</v>
      </c>
      <c r="I67" s="46" t="s">
        <v>36</v>
      </c>
      <c r="J67" s="45">
        <v>0</v>
      </c>
      <c r="K67" s="45">
        <v>0</v>
      </c>
      <c r="L67" s="45">
        <v>0</v>
      </c>
      <c r="M67" s="45">
        <f>SUM(J67:L67)</f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f>SUM(N67:T67)</f>
        <v>0</v>
      </c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</row>
    <row r="68" spans="1:48" s="15" customFormat="1" ht="71.25" x14ac:dyDescent="0.2">
      <c r="A68" s="12">
        <v>56</v>
      </c>
      <c r="B68" s="34" t="s">
        <v>85</v>
      </c>
      <c r="C68" s="19">
        <v>45919</v>
      </c>
      <c r="D68" s="19">
        <v>45921</v>
      </c>
      <c r="E68" s="20">
        <v>3</v>
      </c>
      <c r="F68" s="20" t="s">
        <v>112</v>
      </c>
      <c r="G68" s="21" t="s">
        <v>33</v>
      </c>
      <c r="H68" s="18" t="s">
        <v>27</v>
      </c>
      <c r="I68" s="18" t="s">
        <v>30</v>
      </c>
      <c r="J68" s="17">
        <v>0</v>
      </c>
      <c r="K68" s="17">
        <v>0</v>
      </c>
      <c r="L68" s="17">
        <v>0</v>
      </c>
      <c r="M68" s="17">
        <f t="shared" si="5"/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f t="shared" si="3"/>
        <v>0</v>
      </c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</row>
    <row r="69" spans="1:48" s="15" customFormat="1" ht="57" x14ac:dyDescent="0.2">
      <c r="A69" s="12">
        <v>57</v>
      </c>
      <c r="B69" s="34" t="s">
        <v>86</v>
      </c>
      <c r="C69" s="19">
        <v>45924</v>
      </c>
      <c r="D69" s="19">
        <v>45926</v>
      </c>
      <c r="E69" s="20">
        <v>3</v>
      </c>
      <c r="F69" s="20" t="s">
        <v>48</v>
      </c>
      <c r="G69" s="21" t="s">
        <v>33</v>
      </c>
      <c r="H69" s="18" t="s">
        <v>27</v>
      </c>
      <c r="I69" s="18" t="s">
        <v>30</v>
      </c>
      <c r="J69" s="17">
        <v>0</v>
      </c>
      <c r="K69" s="17">
        <v>0</v>
      </c>
      <c r="L69" s="17">
        <v>0</v>
      </c>
      <c r="M69" s="17">
        <f t="shared" ref="M69:M70" si="27">J69+K69</f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f t="shared" ref="U69" si="28">N69+O69+P69+Q69+R69+S69+T69</f>
        <v>0</v>
      </c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</row>
    <row r="70" spans="1:48" s="15" customFormat="1" ht="42.75" x14ac:dyDescent="0.2">
      <c r="A70" s="12">
        <v>58</v>
      </c>
      <c r="B70" s="34" t="s">
        <v>87</v>
      </c>
      <c r="C70" s="19">
        <v>45927</v>
      </c>
      <c r="D70" s="19">
        <v>45928</v>
      </c>
      <c r="E70" s="20">
        <v>2</v>
      </c>
      <c r="F70" s="20" t="s">
        <v>123</v>
      </c>
      <c r="G70" s="21" t="s">
        <v>33</v>
      </c>
      <c r="H70" s="18" t="s">
        <v>27</v>
      </c>
      <c r="I70" s="18" t="s">
        <v>30</v>
      </c>
      <c r="J70" s="17">
        <v>0</v>
      </c>
      <c r="K70" s="17">
        <v>0</v>
      </c>
      <c r="L70" s="17">
        <v>0</v>
      </c>
      <c r="M70" s="17">
        <f t="shared" si="27"/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f>N70+O70+P70+Q70+R70+S70+T70</f>
        <v>0</v>
      </c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</row>
    <row r="71" spans="1:48" s="15" customFormat="1" ht="71.25" x14ac:dyDescent="0.2">
      <c r="A71" s="12">
        <v>59</v>
      </c>
      <c r="B71" s="34" t="s">
        <v>88</v>
      </c>
      <c r="C71" s="19">
        <v>45933</v>
      </c>
      <c r="D71" s="19">
        <v>45935</v>
      </c>
      <c r="E71" s="20">
        <v>3</v>
      </c>
      <c r="F71" s="20" t="s">
        <v>115</v>
      </c>
      <c r="G71" s="21" t="s">
        <v>33</v>
      </c>
      <c r="H71" s="18" t="s">
        <v>27</v>
      </c>
      <c r="I71" s="18" t="s">
        <v>30</v>
      </c>
      <c r="J71" s="17">
        <v>0</v>
      </c>
      <c r="K71" s="17">
        <v>0</v>
      </c>
      <c r="L71" s="17">
        <v>0</v>
      </c>
      <c r="M71" s="17">
        <f t="shared" ref="M71" si="29">J71+K71</f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3">
        <v>0</v>
      </c>
      <c r="T71" s="23">
        <v>0</v>
      </c>
      <c r="U71" s="23">
        <f>N71+O71+P71+Q71+R71+S71+T71</f>
        <v>0</v>
      </c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</row>
    <row r="72" spans="1:48" s="15" customFormat="1" ht="57" x14ac:dyDescent="0.2">
      <c r="A72" s="12">
        <v>60</v>
      </c>
      <c r="B72" s="39" t="s">
        <v>39</v>
      </c>
      <c r="C72" s="40">
        <v>45941</v>
      </c>
      <c r="D72" s="40">
        <v>45941</v>
      </c>
      <c r="E72" s="44">
        <v>1</v>
      </c>
      <c r="F72" s="44" t="s">
        <v>67</v>
      </c>
      <c r="G72" s="45" t="s">
        <v>92</v>
      </c>
      <c r="H72" s="46" t="s">
        <v>35</v>
      </c>
      <c r="I72" s="46" t="s">
        <v>36</v>
      </c>
      <c r="J72" s="45">
        <v>0</v>
      </c>
      <c r="K72" s="45">
        <v>0</v>
      </c>
      <c r="L72" s="45">
        <v>0</v>
      </c>
      <c r="M72" s="45">
        <f>SUM(J72:L72)</f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f>SUM(N72:T72)</f>
        <v>0</v>
      </c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</row>
    <row r="73" spans="1:48" s="15" customFormat="1" ht="85.5" x14ac:dyDescent="0.2">
      <c r="A73" s="12">
        <v>61</v>
      </c>
      <c r="B73" s="34" t="s">
        <v>89</v>
      </c>
      <c r="C73" s="19">
        <v>45961</v>
      </c>
      <c r="D73" s="19">
        <v>45963</v>
      </c>
      <c r="E73" s="20">
        <v>3</v>
      </c>
      <c r="F73" s="20" t="s">
        <v>117</v>
      </c>
      <c r="G73" s="21" t="s">
        <v>33</v>
      </c>
      <c r="H73" s="18" t="s">
        <v>27</v>
      </c>
      <c r="I73" s="18" t="s">
        <v>30</v>
      </c>
      <c r="J73" s="17">
        <v>0</v>
      </c>
      <c r="K73" s="17">
        <v>0</v>
      </c>
      <c r="L73" s="17">
        <v>0</v>
      </c>
      <c r="M73" s="17">
        <f t="shared" ref="M73:M74" si="30">J73+K73</f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23">
        <v>0</v>
      </c>
      <c r="U73" s="23">
        <f t="shared" ref="U73:U74" si="31">N73+O73+P73+Q73+R73+S73+T73</f>
        <v>0</v>
      </c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</row>
    <row r="74" spans="1:48" s="15" customFormat="1" ht="42.75" x14ac:dyDescent="0.2">
      <c r="A74" s="12">
        <v>62</v>
      </c>
      <c r="B74" s="34" t="s">
        <v>90</v>
      </c>
      <c r="C74" s="19">
        <v>45976</v>
      </c>
      <c r="D74" s="19">
        <v>45976</v>
      </c>
      <c r="E74" s="20">
        <v>1</v>
      </c>
      <c r="F74" s="20" t="s">
        <v>123</v>
      </c>
      <c r="G74" s="17" t="s">
        <v>32</v>
      </c>
      <c r="H74" s="18" t="s">
        <v>27</v>
      </c>
      <c r="I74" s="18" t="s">
        <v>30</v>
      </c>
      <c r="J74" s="17">
        <v>0</v>
      </c>
      <c r="K74" s="17">
        <v>0</v>
      </c>
      <c r="L74" s="17">
        <v>0</v>
      </c>
      <c r="M74" s="17">
        <f t="shared" si="30"/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23">
        <f t="shared" si="31"/>
        <v>0</v>
      </c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</row>
    <row r="75" spans="1:48" s="15" customFormat="1" ht="85.5" x14ac:dyDescent="0.2">
      <c r="A75" s="12">
        <v>63</v>
      </c>
      <c r="B75" s="41" t="s">
        <v>96</v>
      </c>
      <c r="C75" s="40">
        <v>46003</v>
      </c>
      <c r="D75" s="40">
        <v>46004</v>
      </c>
      <c r="E75" s="44">
        <v>2</v>
      </c>
      <c r="F75" s="44" t="s">
        <v>67</v>
      </c>
      <c r="G75" s="45" t="s">
        <v>92</v>
      </c>
      <c r="H75" s="46" t="s">
        <v>35</v>
      </c>
      <c r="I75" s="46" t="s">
        <v>36</v>
      </c>
      <c r="J75" s="45">
        <v>0</v>
      </c>
      <c r="K75" s="45">
        <v>0</v>
      </c>
      <c r="L75" s="45">
        <v>0</v>
      </c>
      <c r="M75" s="45">
        <f>SUM(J75:L75)</f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f>SUM(N75:T75)</f>
        <v>0</v>
      </c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</row>
    <row r="76" spans="1:48" s="15" customFormat="1" ht="57" x14ac:dyDescent="0.2">
      <c r="A76" s="12">
        <v>64</v>
      </c>
      <c r="B76" s="41" t="s">
        <v>40</v>
      </c>
      <c r="C76" s="40">
        <v>46009</v>
      </c>
      <c r="D76" s="40">
        <v>46010</v>
      </c>
      <c r="E76" s="44">
        <v>2</v>
      </c>
      <c r="F76" s="44" t="s">
        <v>67</v>
      </c>
      <c r="G76" s="45" t="s">
        <v>92</v>
      </c>
      <c r="H76" s="46" t="s">
        <v>35</v>
      </c>
      <c r="I76" s="46" t="s">
        <v>36</v>
      </c>
      <c r="J76" s="45">
        <v>0</v>
      </c>
      <c r="K76" s="45">
        <v>0</v>
      </c>
      <c r="L76" s="45">
        <v>0</v>
      </c>
      <c r="M76" s="45">
        <f>SUM(J76:L76)</f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f>SUM(N76:T76)</f>
        <v>0</v>
      </c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</row>
    <row r="77" spans="1:48" s="15" customFormat="1" ht="15.75" x14ac:dyDescent="0.2">
      <c r="A77" s="12"/>
      <c r="B77" s="25" t="s">
        <v>17</v>
      </c>
      <c r="C77" s="26"/>
      <c r="D77" s="26"/>
      <c r="E77" s="27"/>
      <c r="F77" s="26"/>
      <c r="G77" s="26"/>
      <c r="H77" s="26"/>
      <c r="I77" s="26"/>
      <c r="J77" s="28"/>
      <c r="K77" s="28"/>
      <c r="L77" s="28"/>
      <c r="M77" s="28"/>
      <c r="N77" s="29" t="e">
        <f>N13:N75+N76</f>
        <v>#VALUE!</v>
      </c>
      <c r="O77" s="29" t="e">
        <f>O13+O14+O15+O16+#REF!+O17+O19+O20+#REF!+O21+O23+O24+O25+O26+#REF!+O27+#REF!+O29+O30+O31+O33+O34+O35+O36+O37+#REF!+#REF!+#REF!+#REF!+O38+O39+O40+O41+O42+O43+O44+O45+O46+O47+O48+O49+O50+O51+O52+O53+O54+O55+O56+O57+O59+#REF!+O60+O61+O62+O63+O64+#REF!+#REF!+O66+O68+O69+O70+O71+O72+#REF!+#REF!+#REF!+#REF!+O73+O74+O75+O76</f>
        <v>#REF!</v>
      </c>
      <c r="P77" s="29" t="e">
        <f>P13+P14+P15+P16+#REF!+P17+P19+P20+#REF!+P21+P23+P24+P25+P26+#REF!+P27+#REF!+P29+P30+P31+P33+P34+P35+P36+P37+#REF!+#REF!+#REF!+#REF!+P38+P39+P40+P41+P42+P43+P44+P45+P46+P47+P48+P49+P50+P51+P52+P53+P54+P55+P56+P57+P59+#REF!+P60+P61+P62+P63+P64+#REF!+#REF!+P66+P68+P69+P70+P71+P72+#REF!+#REF!+#REF!+#REF!+P73+P74+P75+P76</f>
        <v>#REF!</v>
      </c>
      <c r="Q77" s="29" t="e">
        <f>Q13+Q14+Q15+Q16+#REF!+Q17+Q19+Q20+#REF!+Q21+Q23+Q24+Q25+Q26+#REF!+Q27+#REF!+Q29+Q30+Q31+Q33+Q34+Q35+Q36+Q37+#REF!+#REF!+#REF!+#REF!+Q38+Q39+Q40+Q41+Q42+Q43+Q44+Q45+Q46+Q47+Q48+Q49+Q50+Q51+Q52+Q53+Q54+Q55+Q56+Q57+Q59+#REF!+Q60+Q61+Q62+Q63+Q64+#REF!+#REF!+Q66+Q68+Q69+Q70+Q71+Q72+#REF!+#REF!+#REF!+#REF!+Q73+Q74+Q75+Q76</f>
        <v>#REF!</v>
      </c>
      <c r="R77" s="30" t="e">
        <f>R13+R14+R15+R16+#REF!+R17+R19+R20+#REF!+R21+R23+R24+R25+R26+#REF!+R27+#REF!+R29+R30+R31+R33+R34+R35+R36+R37+#REF!+#REF!+#REF!+#REF!+R38+R39+R40+R41+R42+R43+R44+R45+R46+R47+R48+R49+R50+R51+R52+R53+R54+R55+R56+R57+R59+#REF!+R60+R61+R62+R63+R64+#REF!+#REF!+R66+R68+R69+R70+R71+R72+#REF!+#REF!+#REF!+#REF!+R73+R74+R75+R76</f>
        <v>#REF!</v>
      </c>
      <c r="S77" s="29">
        <v>0</v>
      </c>
      <c r="T77" s="29">
        <v>0</v>
      </c>
      <c r="U77" s="33" t="e">
        <f>U13+U14+U15+U16+U17+U18+U19+U20+#REF!+U21+U23+U24+U25+U26+U27+U28+U29+U30+U31+U32+U33+U34+U35+U36+U37+#REF!+#REF!+#REF!+#REF!+U38+U39+U40+U41+U42+U43+U44+U45+U46+U47+U48+U49+U50+U51+U52+U53+U54+U55+U56+U57+U58+U59+U60+U61+U62+U63+U64+U65+#REF!+U66+U68+U69+U70+U71+U72+#REF!+#REF!+#REF!+#REF!+U73+U74+U75+U76</f>
        <v>#REF!</v>
      </c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</row>
    <row r="78" spans="1:48" s="16" customFormat="1" x14ac:dyDescent="0.2">
      <c r="A78" s="2"/>
      <c r="B78" s="2"/>
      <c r="C78" s="1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4"/>
      <c r="Q78" s="4"/>
      <c r="R78" s="4"/>
      <c r="S78" s="4"/>
      <c r="T78" s="2"/>
      <c r="U78" s="1"/>
    </row>
    <row r="79" spans="1:48" s="16" customFormat="1" x14ac:dyDescent="0.2">
      <c r="A79" s="2"/>
      <c r="B79" s="2"/>
      <c r="C79" s="1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4"/>
      <c r="Q79" s="4"/>
      <c r="R79" s="4"/>
      <c r="S79" s="4"/>
      <c r="T79" s="2"/>
      <c r="U79" s="1"/>
    </row>
    <row r="80" spans="1:48" s="16" customFormat="1" x14ac:dyDescent="0.2">
      <c r="A80" s="2"/>
      <c r="B80" s="2"/>
      <c r="C80" s="1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4"/>
      <c r="Q80" s="4"/>
      <c r="R80" s="4"/>
      <c r="S80" s="4"/>
      <c r="T80" s="2"/>
      <c r="U80" s="1"/>
    </row>
    <row r="81" spans="1:21" s="16" customFormat="1" x14ac:dyDescent="0.2">
      <c r="A81" s="2"/>
      <c r="B81" s="2"/>
      <c r="C81" s="1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4"/>
      <c r="Q81" s="4"/>
      <c r="R81" s="4"/>
      <c r="S81" s="4"/>
      <c r="T81" s="2"/>
      <c r="U81" s="1"/>
    </row>
    <row r="82" spans="1:21" x14ac:dyDescent="0.2"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T82" s="3"/>
    </row>
    <row r="83" spans="1:21" x14ac:dyDescent="0.2"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T83" s="3"/>
    </row>
    <row r="84" spans="1:21" x14ac:dyDescent="0.2"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T84" s="3"/>
    </row>
    <row r="85" spans="1:21" x14ac:dyDescent="0.2"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T85" s="3"/>
    </row>
    <row r="86" spans="1:21" x14ac:dyDescent="0.2"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T86" s="3"/>
    </row>
    <row r="87" spans="1:21" x14ac:dyDescent="0.2">
      <c r="E87" s="3"/>
      <c r="F87" s="3"/>
      <c r="G87" s="3"/>
      <c r="H87" s="3"/>
      <c r="I87" s="3"/>
      <c r="J87" s="3"/>
      <c r="K87" s="3"/>
      <c r="L87" s="3"/>
      <c r="M87" s="3"/>
      <c r="T87" s="3"/>
    </row>
  </sheetData>
  <mergeCells count="26">
    <mergeCell ref="U9:U11"/>
    <mergeCell ref="C10:C11"/>
    <mergeCell ref="D10:D11"/>
    <mergeCell ref="J10:J11"/>
    <mergeCell ref="K10:K11"/>
    <mergeCell ref="L10:L11"/>
    <mergeCell ref="M10:M11"/>
    <mergeCell ref="N10:N11"/>
    <mergeCell ref="O10:O11"/>
    <mergeCell ref="P10:P11"/>
    <mergeCell ref="P1:Q1"/>
    <mergeCell ref="Q10:Q11"/>
    <mergeCell ref="R10:R11"/>
    <mergeCell ref="S10:S11"/>
    <mergeCell ref="T10:T11"/>
    <mergeCell ref="A8:U8"/>
    <mergeCell ref="A9:A11"/>
    <mergeCell ref="B9:B11"/>
    <mergeCell ref="C9:D9"/>
    <mergeCell ref="E9:E11"/>
    <mergeCell ref="F9:F11"/>
    <mergeCell ref="G9:G11"/>
    <mergeCell ref="H9:H11"/>
    <mergeCell ref="I9:I11"/>
    <mergeCell ref="J9:M9"/>
    <mergeCell ref="P9:T9"/>
  </mergeCells>
  <pageMargins left="0.23622047244094491" right="3.937007874015748E-2" top="0.55118110236220474" bottom="0.15748031496062992" header="0" footer="0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Календар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</dc:creator>
  <cp:lastModifiedBy>Юрій</cp:lastModifiedBy>
  <cp:lastPrinted>2024-12-16T09:38:56Z</cp:lastPrinted>
  <dcterms:created xsi:type="dcterms:W3CDTF">2023-01-11T07:30:50Z</dcterms:created>
  <dcterms:modified xsi:type="dcterms:W3CDTF">2024-12-27T13:07:20Z</dcterms:modified>
</cp:coreProperties>
</file>